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Projekty\ZŠ Jáchymov 2025\VZ\Dodávky\ZD - Jáchymov dodávky VZMR\"/>
    </mc:Choice>
  </mc:AlternateContent>
  <xr:revisionPtr revIDLastSave="0" documentId="13_ncr:1_{19001124-2E81-4EBD-95D9-0F5CD30EE15C}" xr6:coauthVersionLast="36" xr6:coauthVersionMax="47" xr10:uidLastSave="{00000000-0000-0000-0000-000000000000}"/>
  <bookViews>
    <workbookView xWindow="10596" yWindow="504" windowWidth="27516" windowHeight="17424" activeTab="2" xr2:uid="{642F2BB3-3B6F-4B93-8560-75AA847E2761}"/>
  </bookViews>
  <sheets>
    <sheet name="Souhrn" sheetId="3" r:id="rId1"/>
    <sheet name="IT" sheetId="1" r:id="rId2"/>
    <sheet name="Nábytek" sheetId="2" r:id="rId3"/>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7" i="2" l="1"/>
  <c r="H7" i="2" s="1"/>
  <c r="G8" i="2"/>
  <c r="H8" i="2"/>
  <c r="G9" i="2"/>
  <c r="H9" i="2"/>
  <c r="G10" i="2"/>
  <c r="H10" i="2"/>
  <c r="G11" i="2"/>
  <c r="H11" i="2"/>
  <c r="G12" i="2"/>
  <c r="H12" i="2"/>
  <c r="G13" i="2"/>
  <c r="H13" i="2" s="1"/>
  <c r="G14" i="2"/>
  <c r="H14" i="2"/>
  <c r="G15" i="2"/>
  <c r="H15" i="2"/>
  <c r="G16" i="2"/>
  <c r="H16" i="2"/>
  <c r="G17" i="2"/>
  <c r="H17" i="2"/>
  <c r="G18" i="2"/>
  <c r="H18" i="2"/>
  <c r="G19" i="2"/>
  <c r="H19" i="2" s="1"/>
  <c r="G20" i="2"/>
  <c r="H20" i="2"/>
  <c r="G21" i="2"/>
  <c r="H21" i="2"/>
  <c r="G22" i="2"/>
  <c r="H22" i="2"/>
  <c r="G23" i="2"/>
  <c r="H23" i="2"/>
  <c r="G24" i="2"/>
  <c r="H24" i="2"/>
  <c r="G25" i="2"/>
  <c r="H25" i="2" s="1"/>
  <c r="G26" i="2"/>
  <c r="H26" i="2"/>
  <c r="G27" i="2"/>
  <c r="H27" i="2"/>
  <c r="G28" i="2"/>
  <c r="H28" i="2" s="1"/>
  <c r="H29" i="2" l="1"/>
  <c r="D35" i="2" s="1"/>
  <c r="G29" i="2"/>
  <c r="D33" i="2" s="1"/>
  <c r="D34" i="2" l="1"/>
  <c r="C7" i="3"/>
  <c r="D7" i="3" s="1"/>
  <c r="E7" i="3" s="1"/>
  <c r="G9" i="1"/>
  <c r="H9" i="1" s="1"/>
  <c r="G10" i="1"/>
  <c r="G7" i="1"/>
  <c r="H7" i="1" s="1"/>
  <c r="H10" i="1" l="1"/>
  <c r="G11" i="1"/>
  <c r="D15" i="1" s="1"/>
  <c r="C6" i="3" s="1"/>
  <c r="H11" i="1"/>
  <c r="D17" i="1" s="1"/>
  <c r="C8" i="3" l="1"/>
  <c r="D6" i="3"/>
  <c r="D16" i="1"/>
  <c r="E6" i="3" l="1"/>
  <c r="E8" i="3" s="1"/>
  <c r="D8" i="3"/>
</calcChain>
</file>

<file path=xl/sharedStrings.xml><?xml version="1.0" encoding="utf-8"?>
<sst xmlns="http://schemas.openxmlformats.org/spreadsheetml/2006/main" count="124" uniqueCount="74">
  <si>
    <t>Poř.číslo</t>
  </si>
  <si>
    <t>Místnost</t>
  </si>
  <si>
    <t>Název</t>
  </si>
  <si>
    <t>Počet ks</t>
  </si>
  <si>
    <t>Ceny bez DPH</t>
  </si>
  <si>
    <t>Cena celkem bez DPH</t>
  </si>
  <si>
    <t>Cena Celkem s DPH</t>
  </si>
  <si>
    <t>CELKEM</t>
  </si>
  <si>
    <t>UCHAZEČ VYPLNÍ POUZE ŽLUTĚ PODBARVENÁ POLE!!</t>
  </si>
  <si>
    <t xml:space="preserve">Pokud zadávací dokumentace obsahuje požadavky na určité obchodní názvy nebo odkazy na obchodní firmy, názvy nebo jména a příjmení nebo jsou pro jeho organizační složku příznačné, např. patenty a vynálezy, užitné vzory, normy, průmyslové vzory, ochranné známky nebo označení původu, účastník zadávacího řízení to při zpracování nabídky bude chápat jako vymezení kvalitativního standardu. V tomto případě je účastník zadávacího řízení oprávněn v nabídce uvést i jiné, kvalitativně a technicky obdobné řešení, které splňuje minimálně požadované standardy a odpovídá uvedeným parametrům. </t>
  </si>
  <si>
    <t>Cena celkem s DPH</t>
  </si>
  <si>
    <t>DPH 21 %</t>
  </si>
  <si>
    <t>SHRNUTÍ NÁBYTEK</t>
  </si>
  <si>
    <t>Specifikace</t>
  </si>
  <si>
    <t>Multifunkční 
Učebna</t>
  </si>
  <si>
    <t>Název výrobce a PN produktu (případně jiná specifikace)</t>
  </si>
  <si>
    <t>CENOVÝ ROZPOČET - IT</t>
  </si>
  <si>
    <t>interaktivní display 86 
s křídly na popis fixem na el. Pylonu</t>
  </si>
  <si>
    <t>Dotykový panel, min.40 dotyků
Úhlopříčka min. 86“ , Rozlišení min. 3840 x 2160
jas: min. 400nitů, kontrast min 4000:1
Anti-glare/Fingerprint povrch
životnost udávaná výrobcem min. 50 000 hodin
konektory min.: 4  x HDMI 2.0, 2x AUDIO, 4x USB 3.0, 1x USB-C, 1xRJ45
OPS slot, integrovaný počítač s min 8GB RAM a 64GB vnitřní paměti,  integrované reproduktory min. 2x18W, min.2 dotyková pera v balení
Integrovaná aplikace ""tabule"" a možnost instalace dalších aplikací
Přídavný WIFI a Bluetooth modul 
Stojan s elektrickým zdvihem pro interaktivní LCD displej. Kotvení do stěny a podpůrná konstrukce na podlahu. Motorický zdvih v rozsahu min. 850  mm. Dostatečná nosnost pro dodaný displej. Antikolizní systému.  včetně potřebného příslušenství pro montáž
Dvě boční křídla - bílá,  křídla pro popisování fixou. 
Včetně potřebného příslušenství pro montáž a montáže</t>
  </si>
  <si>
    <t>Pc učitel - AIO</t>
  </si>
  <si>
    <t>Klub</t>
  </si>
  <si>
    <t>interaktivní display 75 
na el. Pylonu</t>
  </si>
  <si>
    <t>Dotykový panel, min.40 dotyků
Úhlopříčka min. 75“ , Rozlišení min. 3840 x 2160
jas: min. 400nitů, kontrast min 4000:1
Anti-glare/Fingerprint povrch
životnost udávaná výrobcem min. 50 000 hodin
konektory min.: 4  x HDMI 2.0, 2x AUDIO, 4x USB 3.0, 1x USB-C, 1xRJ45
OPS slot, integrovaný počítač s min 8GB RAM a 64GB vnitřní paměti,  integrované reproduktory min. 2x18W, min.2 dotyková pera v balení
Integrovaná aplikace "tabule" a možnost instalace dalších aplikací
Přídavný WIFI a Bluetooth modul 
Stojan s elektrickým zdvihem pro interaktivní LCD displej. Kotvení do stěny a podpůrná konstrukce na podlahu. Motorický zdvih v rozsahu min. 850  mm. Dostatečná nosnost pro dodaný displej. Antikolizní systému.  včetně potřebného příslušenství pro montáž
Včetně potřebného příslušenství pro montáž a montáže</t>
  </si>
  <si>
    <t>Pracoviště učitele 
PC typu ALL IN ONE nebo miniPC na VESA držáku
operační systém s podporu AD (domény)
výkon CPU min. 12 000 bodů dle nezávislého testu https://www.cpubenchmark.net/cpu_list.php ke dni podání nabídky
pamět: min. 16GB DDR4/5, SSD: min. 500GB, WI-FI, Bluetooth
konektory min. 2xUSB 3.0, 2x USB 2.0,  RJ45, audio, HDMI nebo DP
Monitor  (jako součást AIO nebo samostatný s VESA)
Typ LCD panelu: IPS, úhlopříčka: min. 23,8 palců 
rozlišení: min. 1920x1080, Jas min. 250 cd/m2, 
Pozorovací úhly (Horizontál/Vertikál): 178 / 178
USB klávesnice a myš</t>
  </si>
  <si>
    <t xml:space="preserve"> </t>
  </si>
  <si>
    <t>krytkami nebo přelepeno záslepkami.</t>
  </si>
  <si>
    <t xml:space="preserve">Nábytek vyroben pomocí lepených spojů, pomocné spoje mohou být šroubovány - zakrytí plastovými </t>
  </si>
  <si>
    <t>Záda u skříní nad výšku 1210 mm ze sololaku v dekoru korpusu</t>
  </si>
  <si>
    <t>Záda u skříní  do výšky 1210 mm z 10 mm LTD, zasazeny v drážce</t>
  </si>
  <si>
    <t>Korpusy min z 18 mm LTD,s ABS hranou, se soklem</t>
  </si>
  <si>
    <t xml:space="preserve">Obecná specifikace nábytku: </t>
  </si>
  <si>
    <t>Doprava, vynošení, usazení na místě</t>
  </si>
  <si>
    <t>Dopravní a montážní náklady</t>
  </si>
  <si>
    <t xml:space="preserve">Rozměry š 800 x v 1870 x hl 400 mm. Korpus z LTD 18 mm, záda ze sololaku v dekoru korpusu. </t>
  </si>
  <si>
    <t>Otevřená policová skříň</t>
  </si>
  <si>
    <t>600x900 mm, šedá barva.
Tloušťka nástěnky je 22 mm.</t>
  </si>
  <si>
    <t>Textilní nástěnka</t>
  </si>
  <si>
    <t>Rozměr: 2943 mm délka, hloubka pracovní desky 600 mm. Centrum je složené ze 3 ks dvoudveřové skříně a 3 dvoudřezů s baterií, nerezové. Pracovní deska tl. 38 mm postforming, korpusy tl. 18 mm LTD, záda sololak. Součástí je i obkladová deska na zdi v dekoru pracovní desky</t>
  </si>
  <si>
    <t>Mycí centrum</t>
  </si>
  <si>
    <t>Pevná učitelská židle z plochooválu, lakováno RAL vypalovanou barvou. Sedák a opěrák polstrovaný. Velikost 6</t>
  </si>
  <si>
    <t>Učitelská židle čalouněná</t>
  </si>
  <si>
    <t>Rozměry 1250x500 mm, výškově stavitelná na 3 výšky dle norem. Vrchní deska sklopná se zarážkou, zabraňující spadnutí předmětů na zem. Konstrukce z plochooválu, plastové koncovky. Lakováno RAL vypalovanou barvou. Součástí katedry je kontejner na kolečkách se čtyřmi zásuvkami, vyroben z LTD 18 mm, uzamykatelný.</t>
  </si>
  <si>
    <t>Učitelská katedra</t>
  </si>
  <si>
    <t>Stavitelná žákovská židle na 3 výšky dle norem. Konstrukce plochoovál, sedák s kolením ohybem. Sedák a opěrák z bukové překližky. Lakováno RAL vypalovanou barvou.</t>
  </si>
  <si>
    <t>Žákovská židle</t>
  </si>
  <si>
    <t>Rozměry 1250x500 mm, výškově stavitelný na 3 výšky dle norem. Vrchní deska sklopná se zarážkou, zabraňující spadnutí předmětů na zem. Konstrukce z plochooválu, plastové koncovky. Lakováno RAL vypalovanou barvou.</t>
  </si>
  <si>
    <t>Žákovská lavice</t>
  </si>
  <si>
    <t>Výška 50 cm, šířka 90 cm, objem 200 L. Vak je vyroben z kvalitní a pevné molitanové drtě a opatřen snímatelným potahem se zipem. K výběru ve dvou variantách: barevný potah z kepru nebo snadno omyvatelný a nepropustný kortexin.</t>
  </si>
  <si>
    <t xml:space="preserve">Sedací vak </t>
  </si>
  <si>
    <t>Rozměry: š 1090 x v 2000 x hl 450 mm. Korpus z LTD 18 mm, záda ze sololaku v dekoru korpusu. Prosklené dveře v lištách, bezpečnostní sklo. Obložení</t>
  </si>
  <si>
    <t>Vestavná skříň prosklená</t>
  </si>
  <si>
    <t>1200x900 mm, šedá barva.
Tloušťka nástěnky je 22 mm.</t>
  </si>
  <si>
    <t>Rozměry š 800 x v 1210 x hl 450 mm. Korpus z LTD 18 mm, záda 10 mm v drážce. Na dveřích bezpečnostní panty.</t>
  </si>
  <si>
    <t>Skříň s otevřenými policemi a dveřmi</t>
  </si>
  <si>
    <t>Policová skříň s dveřmi</t>
  </si>
  <si>
    <t>Materiál: plast</t>
  </si>
  <si>
    <t>Plastová vložka k lichoběžníkovým stolům</t>
  </si>
  <si>
    <t>60° individuální studentský stůl klínového tvaru s odklápěcí kompaktní laminátovou pracovní plochou, stohovatelný, při seskupení 6 stolů, vznikne velké kruhové pracoviště pro 6 studentů, rozměr stolu 760x760x60cm, bíla, kolečka pro lepší mobilitu, kovová podnož, kování je vybavena aretačním čepem, který zajišťuje stabilitu pracovní desky ve sklopené poloze</t>
  </si>
  <si>
    <t>Sestava lichoběžníkových stolů
 s výřezem tvořících kruh</t>
  </si>
  <si>
    <t>Plastové boxy, různé barvy, kompatibilní s robostolkem. Výška 15 cm</t>
  </si>
  <si>
    <t>Plastové boxy</t>
  </si>
  <si>
    <t>Rozměry: 1050x850x1050mm. Materiál: LTD, pojízdný, výsuvy na plastové boxy, ohrádka zabraňující robotickým pomůckám v pádu na zem.</t>
  </si>
  <si>
    <t>Robostolek</t>
  </si>
  <si>
    <t>Pracovní židle s celistvou skořepinou ze 100 % strukturovaného polypropylenu, ergonomicky tvarovaná vyfukovaná skořepina s efektem vzduchového polštáře, ve skořepině musí být otvor pro snadný úchop, difusní výdechové otvory ze spodní strany sedáku, nosnost židle min. 120 kg, velikost židle dle normy EN 1729, barva skořepiny výběr z 6 barev, nosnost 120kg, pérová konstrukce.</t>
  </si>
  <si>
    <t>Žákovská židle
 na pérové konstrukci</t>
  </si>
  <si>
    <t>Rozměr: šířka 700 mm x hloubka 640 mm x výška 1060 – 1190 mm (tolerance +-5 %)
Kancelářská židle se síťovaným opěrákem s vyšším zatížením na 5-ti ramenném černém kříži. Synchronní mechanika s aretací v 5-ti polohách.</t>
  </si>
  <si>
    <t>Učitelská židle</t>
  </si>
  <si>
    <t>Rozměry: 1300/2000x740x700mm. Materiál: LTD 18 mm korpus, vrchní deska tl. 25 mm, výsuv na klávesnici</t>
  </si>
  <si>
    <t>Rohový počítačový stůl
 s výsuvem na klávesnici</t>
  </si>
  <si>
    <t>CENOVÝ ROZPOČET - Nábytek</t>
  </si>
  <si>
    <t>Cena bez DPH</t>
  </si>
  <si>
    <t>IT vybavení</t>
  </si>
  <si>
    <t>Nábytek</t>
  </si>
  <si>
    <t>Souhrn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</si>
</sst>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41" formatCode="_-* #,##0\ _K_č_-;\-* #,##0\ _K_č_-;_-* &quot;-&quot;\ _K_č_-;_-@_-"/>
    <numFmt numFmtId="44" formatCode="_-* #,##0.00\ &quot;Kč&quot;_-;\-* #,##0.00\ &quot;Kč&quot;_-;_-* &quot;-&quot;??\ &quot;Kč&quot;_-;_-@_-"/>
    <numFmt numFmtId="164" formatCode="_-* #,##0_-;\-* #,##0_-;_-* &quot;-&quot;_-;_-@_-"/>
    <numFmt numFmtId="165" formatCode="_-* #,##0.00_-;\-* #,##0.00_-;_-* &quot;-&quot;??_-;_-@_-"/>
    <numFmt numFmtId="166" formatCode="#,##0&quot; Kč&quot;"/>
    <numFmt numFmtId="167" formatCode="#,##0.00\ &quot;Kč&quot;"/>
    <numFmt numFmtId="168" formatCode="_ * #,##0_ ;_ * &quot;\&quot;&quot;\&quot;&quot;\&quot;\-#,##0_ ;_ * &quot;-&quot;_ ;_ @_ "/>
    <numFmt numFmtId="169" formatCode="&quot;\&quot;&quot;\&quot;&quot;\&quot;&quot;\&quot;\$#,##0.0000;&quot;\&quot;&quot;\&quot;&quot;\&quot;&quot;\&quot;\(&quot;\&quot;&quot;\&quot;&quot;\&quot;&quot;\&quot;\$#,##0.0000&quot;\&quot;&quot;\&quot;&quot;\&quot;&quot;\&quot;\)"/>
    <numFmt numFmtId="170" formatCode="0.0%"/>
    <numFmt numFmtId="171" formatCode="&quot;$&quot;#,##0.00"/>
    <numFmt numFmtId="172" formatCode="#,##0;&quot;\&quot;&quot;\&quot;&quot;\&quot;&quot;\&quot;\(#,##0&quot;\&quot;&quot;\&quot;&quot;\&quot;&quot;\&quot;\)"/>
    <numFmt numFmtId="173" formatCode="&quot;\&quot;&quot;\&quot;&quot;\&quot;&quot;\&quot;\$#,##0.00;&quot;\&quot;&quot;\&quot;&quot;\&quot;&quot;\&quot;\(&quot;\&quot;&quot;\&quot;&quot;\&quot;&quot;\&quot;\$#,##0.00&quot;\&quot;&quot;\&quot;&quot;\&quot;&quot;\&quot;\)"/>
    <numFmt numFmtId="174" formatCode="&quot;$&quot;#,##0_);[Red]\(&quot;$&quot;#,##0\)"/>
    <numFmt numFmtId="175" formatCode="&quot;\&quot;&quot;\&quot;&quot;\&quot;&quot;\&quot;\$#,##0;&quot;\&quot;&quot;\&quot;&quot;\&quot;&quot;\&quot;\(&quot;\&quot;&quot;\&quot;&quot;\&quot;&quot;\&quot;\$#,##0&quot;\&quot;&quot;\&quot;&quot;\&quot;&quot;\&quot;\)"/>
    <numFmt numFmtId="176" formatCode="&quot;$&quot;#,##0.00_);&quot;\&quot;&quot;\&quot;&quot;\&quot;&quot;\&quot;&quot;\&quot;\(&quot;$&quot;#,##0.00&quot;\&quot;&quot;\&quot;&quot;\&quot;&quot;\&quot;&quot;\&quot;\)"/>
    <numFmt numFmtId="177" formatCode="_(* #,##0.0_);_(* &quot;\&quot;&quot;\&quot;&quot;\&quot;&quot;\&quot;\(#,##0.0&quot;\&quot;&quot;\&quot;&quot;\&quot;&quot;\&quot;\);_(* &quot;-&quot;_);_(@_)"/>
    <numFmt numFmtId="178" formatCode="_(&quot;$&quot;* #,##0_);_(&quot;$&quot;* \(#,##0\);_(&quot;$&quot;* &quot;-&quot;_);_(@_)"/>
    <numFmt numFmtId="179" formatCode="_(&quot;$&quot;* #,##0.00_);_(&quot;$&quot;* \(#,##0.00\);_(&quot;$&quot;* &quot;-&quot;??_);_(@_)"/>
    <numFmt numFmtId="180" formatCode="&quot;\&quot;#,##0.00;&quot;\&quot;&quot;\&quot;\-#,##0.00"/>
    <numFmt numFmtId="181" formatCode="_(&quot;RM&quot;* #,##0_);_(&quot;RM&quot;* \(#,##0\);_(&quot;RM&quot;* &quot;-&quot;_);_(@_)"/>
    <numFmt numFmtId="182" formatCode="#,##0.00\ [$Kč-405]"/>
  </numFmts>
  <fonts count="46">
    <font>
      <sz val="11"/>
      <color theme="1"/>
      <name val="Calibri"/>
      <family val="2"/>
      <charset val="238"/>
      <scheme val="minor"/>
    </font>
    <font>
      <sz val="10"/>
      <name val="Verdana Pro Cond Light"/>
      <family val="2"/>
      <charset val="238"/>
    </font>
    <font>
      <b/>
      <sz val="10"/>
      <name val="Verdana Pro Cond Light"/>
      <family val="2"/>
      <charset val="238"/>
    </font>
    <font>
      <b/>
      <sz val="11"/>
      <color theme="1"/>
      <name val="Calibri"/>
      <family val="2"/>
      <charset val="238"/>
      <scheme val="minor"/>
    </font>
    <font>
      <sz val="20"/>
      <color theme="1"/>
      <name val="Calibri"/>
      <family val="2"/>
      <charset val="238"/>
      <scheme val="minor"/>
    </font>
    <font>
      <sz val="10"/>
      <color theme="1"/>
      <name val="Calibri"/>
      <family val="2"/>
      <charset val="238"/>
      <scheme val="minor"/>
    </font>
    <font>
      <sz val="11"/>
      <color theme="1"/>
      <name val="Calibri"/>
      <family val="2"/>
      <charset val="238"/>
      <scheme val="minor"/>
    </font>
    <font>
      <sz val="10"/>
      <name val="Arial CE"/>
      <charset val="238"/>
    </font>
    <font>
      <u/>
      <sz val="10"/>
      <color indexed="12"/>
      <name val="Arial CE"/>
      <charset val="238"/>
    </font>
    <font>
      <sz val="10"/>
      <name val="Arial"/>
      <family val="2"/>
    </font>
    <font>
      <sz val="8"/>
      <name val="Verdana"/>
      <family val="2"/>
      <charset val="238"/>
    </font>
    <font>
      <sz val="11"/>
      <color indexed="8"/>
      <name val="Calibri"/>
      <family val="2"/>
      <charset val="238"/>
    </font>
    <font>
      <sz val="10"/>
      <name val="Verdana"/>
      <family val="2"/>
      <charset val="238"/>
    </font>
    <font>
      <b/>
      <sz val="12"/>
      <name val="Arial"/>
      <family val="2"/>
    </font>
    <font>
      <sz val="8"/>
      <name val="Arial"/>
      <family val="2"/>
      <charset val="238"/>
    </font>
    <font>
      <u/>
      <sz val="10"/>
      <color indexed="12"/>
      <name val="Verdana"/>
      <family val="2"/>
      <charset val="238"/>
    </font>
    <font>
      <sz val="10"/>
      <name val="Geneva CE"/>
    </font>
    <font>
      <sz val="10"/>
      <name val="Arial"/>
      <family val="2"/>
      <charset val="238"/>
    </font>
    <font>
      <b/>
      <sz val="10"/>
      <name val="Times New Roman CE"/>
    </font>
    <font>
      <sz val="11"/>
      <name val="돋움"/>
      <family val="3"/>
      <charset val="129"/>
    </font>
    <font>
      <sz val="12"/>
      <name val="바탕체"/>
      <family val="1"/>
      <charset val="129"/>
    </font>
    <font>
      <sz val="12"/>
      <name val="Arial MT"/>
      <family val="2"/>
    </font>
    <font>
      <sz val="8"/>
      <name val="Times New Roman"/>
      <family val="1"/>
    </font>
    <font>
      <b/>
      <sz val="10"/>
      <name val="Helv"/>
      <family val="2"/>
    </font>
    <font>
      <sz val="10"/>
      <name val="Times New Roman"/>
      <family val="1"/>
    </font>
    <font>
      <sz val="10"/>
      <name val="MS Serif"/>
      <family val="1"/>
    </font>
    <font>
      <sz val="11"/>
      <name val="??"/>
      <family val="3"/>
    </font>
    <font>
      <sz val="10"/>
      <color indexed="16"/>
      <name val="MS Serif"/>
      <family val="1"/>
    </font>
    <font>
      <sz val="8"/>
      <name val="Arial"/>
      <family val="2"/>
    </font>
    <font>
      <b/>
      <sz val="12"/>
      <name val="Helv"/>
      <family val="2"/>
    </font>
    <font>
      <b/>
      <sz val="8"/>
      <name val="MS Sans Serif"/>
      <family val="2"/>
    </font>
    <font>
      <sz val="10"/>
      <color indexed="12"/>
      <name val="Arial"/>
      <family val="2"/>
    </font>
    <font>
      <b/>
      <sz val="11"/>
      <name val="Helv"/>
      <family val="2"/>
    </font>
    <font>
      <sz val="7"/>
      <name val="Small Fonts"/>
      <family val="2"/>
    </font>
    <font>
      <sz val="10"/>
      <name val="굴림체"/>
      <family val="3"/>
      <charset val="129"/>
    </font>
    <font>
      <u/>
      <sz val="7.5"/>
      <color indexed="36"/>
      <name val="Arial"/>
      <family val="2"/>
    </font>
    <font>
      <sz val="12"/>
      <name val="Osaka"/>
      <family val="3"/>
    </font>
    <font>
      <u/>
      <sz val="11"/>
      <color theme="10"/>
      <name val="Calibri"/>
      <family val="2"/>
      <charset val="238"/>
      <scheme val="minor"/>
    </font>
    <font>
      <b/>
      <sz val="10"/>
      <color theme="1"/>
      <name val="Calibri"/>
      <family val="2"/>
      <charset val="238"/>
      <scheme val="minor"/>
    </font>
    <font>
      <sz val="11"/>
      <color theme="1"/>
      <name val="Calibri"/>
      <family val="2"/>
      <scheme val="minor"/>
    </font>
    <font>
      <b/>
      <sz val="11"/>
      <name val="Calibri"/>
      <family val="2"/>
      <scheme val="minor"/>
    </font>
    <font>
      <b/>
      <sz val="11"/>
      <color theme="1"/>
      <name val="Calibri"/>
      <family val="2"/>
      <scheme val="minor"/>
    </font>
    <font>
      <b/>
      <sz val="16"/>
      <color theme="1"/>
      <name val="Calibri"/>
      <family val="2"/>
      <charset val="238"/>
      <scheme val="minor"/>
    </font>
    <font>
      <b/>
      <sz val="12"/>
      <color theme="0"/>
      <name val="Calibri"/>
      <family val="2"/>
      <charset val="238"/>
    </font>
    <font>
      <b/>
      <sz val="11"/>
      <name val="Verdana Pro Cond Light"/>
      <family val="2"/>
      <charset val="238"/>
    </font>
    <font>
      <b/>
      <sz val="11"/>
      <name val="Calibri"/>
      <family val="2"/>
    </font>
  </fonts>
  <fills count="1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5" tint="0.39997558519241921"/>
        <bgColor indexed="64"/>
      </patternFill>
    </fill>
    <fill>
      <patternFill patternType="solid">
        <fgColor theme="5" tint="0.39997558519241921"/>
        <bgColor indexed="31"/>
      </patternFill>
    </fill>
    <fill>
      <patternFill patternType="solid">
        <fgColor theme="5" tint="0.79998168889431442"/>
        <bgColor indexed="64"/>
      </patternFill>
    </fill>
    <fill>
      <patternFill patternType="solid">
        <fgColor indexed="44"/>
        <bgColor indexed="64"/>
      </patternFill>
    </fill>
    <fill>
      <patternFill patternType="solid">
        <fgColor indexed="9"/>
        <bgColor indexed="64"/>
      </patternFill>
    </fill>
    <fill>
      <patternFill patternType="gray0625"/>
    </fill>
    <fill>
      <patternFill patternType="solid">
        <fgColor theme="9" tint="0.79998168889431442"/>
        <bgColor indexed="64"/>
      </patternFill>
    </fill>
    <fill>
      <patternFill patternType="solid">
        <fgColor rgb="FFA5A5A5"/>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7" tint="0.79998168889431442"/>
        <bgColor indexed="64"/>
      </patternFill>
    </fill>
  </fills>
  <borders count="22">
    <border>
      <left/>
      <right/>
      <top/>
      <bottom/>
      <diagonal/>
    </border>
    <border>
      <left style="medium">
        <color indexed="8"/>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style="medium">
        <color indexed="8"/>
      </left>
      <right style="thin">
        <color indexed="8"/>
      </right>
      <top/>
      <bottom style="thin">
        <color indexed="8"/>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double">
        <color indexed="64"/>
      </left>
      <right/>
      <top/>
      <bottom style="hair">
        <color indexed="64"/>
      </bottom>
      <diagonal/>
    </border>
    <border>
      <left/>
      <right/>
      <top style="medium">
        <color indexed="64"/>
      </top>
      <bottom style="medium">
        <color indexed="64"/>
      </bottom>
      <diagonal/>
    </border>
    <border>
      <left/>
      <right/>
      <top/>
      <bottom style="medium">
        <color indexed="64"/>
      </bottom>
      <diagonal/>
    </border>
    <border>
      <left style="double">
        <color indexed="64"/>
      </left>
      <right style="double">
        <color indexed="64"/>
      </right>
      <top style="double">
        <color indexed="64"/>
      </top>
      <bottom style="double">
        <color indexed="64"/>
      </bottom>
      <diagonal/>
    </border>
    <border>
      <left style="double">
        <color rgb="FF3F3F3F"/>
      </left>
      <right style="double">
        <color rgb="FF3F3F3F"/>
      </right>
      <top style="double">
        <color rgb="FF3F3F3F"/>
      </top>
      <bottom style="double">
        <color rgb="FF3F3F3F"/>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s>
  <cellStyleXfs count="209">
    <xf numFmtId="0" fontId="0" fillId="0" borderId="0"/>
    <xf numFmtId="0" fontId="7"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20" fillId="0" borderId="0"/>
    <xf numFmtId="0" fontId="19" fillId="0" borderId="0"/>
    <xf numFmtId="0" fontId="19" fillId="0" borderId="0"/>
    <xf numFmtId="0" fontId="19" fillId="0" borderId="0"/>
    <xf numFmtId="0" fontId="20" fillId="0" borderId="0"/>
    <xf numFmtId="0" fontId="9" fillId="0" borderId="0"/>
    <xf numFmtId="0" fontId="14" fillId="0" borderId="9" applyNumberFormat="0" applyFont="0" applyFill="0" applyAlignment="0" applyProtection="0">
      <alignment horizontal="center" vertical="center"/>
    </xf>
    <xf numFmtId="168" fontId="21" fillId="7" borderId="10">
      <alignment horizontal="center" vertical="center"/>
    </xf>
    <xf numFmtId="0" fontId="22" fillId="0" borderId="0">
      <alignment horizontal="center" wrapText="1"/>
      <protection locked="0"/>
    </xf>
    <xf numFmtId="169" fontId="9" fillId="0" borderId="0" applyFill="0" applyBorder="0" applyAlignment="0"/>
    <xf numFmtId="170" fontId="9" fillId="0" borderId="0" applyFill="0" applyBorder="0" applyAlignment="0"/>
    <xf numFmtId="171" fontId="9" fillId="0" borderId="0" applyFill="0" applyBorder="0" applyAlignment="0"/>
    <xf numFmtId="0" fontId="23" fillId="0" borderId="0"/>
    <xf numFmtId="172" fontId="24" fillId="0" borderId="0"/>
    <xf numFmtId="0" fontId="25" fillId="0" borderId="0" applyNumberFormat="0" applyAlignment="0">
      <alignment horizontal="left"/>
    </xf>
    <xf numFmtId="0" fontId="19" fillId="0" borderId="0" applyFont="0" applyFill="0" applyBorder="0" applyAlignment="0" applyProtection="0"/>
    <xf numFmtId="173" fontId="24" fillId="0" borderId="0"/>
    <xf numFmtId="41" fontId="7" fillId="0" borderId="0" applyFont="0" applyFill="0" applyBorder="0" applyAlignment="0" applyProtection="0"/>
    <xf numFmtId="174" fontId="26" fillId="0" borderId="0">
      <protection locked="0"/>
    </xf>
    <xf numFmtId="175" fontId="24" fillId="0" borderId="0"/>
    <xf numFmtId="0" fontId="27" fillId="0" borderId="0" applyNumberFormat="0" applyAlignment="0">
      <alignment horizontal="left"/>
    </xf>
    <xf numFmtId="176" fontId="21" fillId="0" borderId="0">
      <protection locked="0"/>
    </xf>
    <xf numFmtId="38" fontId="28" fillId="8" borderId="0" applyNumberFormat="0" applyBorder="0" applyAlignment="0" applyProtection="0"/>
    <xf numFmtId="0" fontId="29" fillId="0" borderId="0">
      <alignment horizontal="left"/>
    </xf>
    <xf numFmtId="0" fontId="13" fillId="0" borderId="11" applyNumberFormat="0" applyAlignment="0" applyProtection="0">
      <alignment horizontal="left" vertical="center"/>
    </xf>
    <xf numFmtId="0" fontId="13" fillId="0" borderId="8">
      <alignment horizontal="left" vertical="center"/>
    </xf>
    <xf numFmtId="177" fontId="21" fillId="0" borderId="0">
      <protection locked="0"/>
    </xf>
    <xf numFmtId="177" fontId="21" fillId="0" borderId="0">
      <protection locked="0"/>
    </xf>
    <xf numFmtId="0" fontId="30" fillId="0" borderId="12">
      <alignment horizontal="center"/>
    </xf>
    <xf numFmtId="0" fontId="30" fillId="0" borderId="0">
      <alignment horizontal="center"/>
    </xf>
    <xf numFmtId="0" fontId="31" fillId="0" borderId="13" applyNumberFormat="0" applyFill="0" applyAlignment="0" applyProtection="0"/>
    <xf numFmtId="0" fontId="15"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37" fillId="0" borderId="0" applyNumberFormat="0" applyFill="0" applyBorder="0" applyAlignment="0" applyProtection="0"/>
    <xf numFmtId="10" fontId="28" fillId="8" borderId="3" applyNumberFormat="0" applyBorder="0" applyAlignment="0" applyProtection="0"/>
    <xf numFmtId="44" fontId="10" fillId="0" borderId="0" applyFont="0" applyFill="0" applyBorder="0" applyAlignment="0" applyProtection="0"/>
    <xf numFmtId="44" fontId="10" fillId="0" borderId="0" applyFont="0" applyFill="0" applyBorder="0" applyAlignment="0" applyProtection="0"/>
    <xf numFmtId="44" fontId="6" fillId="0" borderId="0" applyFont="0" applyFill="0" applyBorder="0" applyAlignment="0" applyProtection="0"/>
    <xf numFmtId="44" fontId="11" fillId="0" borderId="0" applyFont="0" applyFill="0" applyBorder="0" applyAlignment="0" applyProtection="0"/>
    <xf numFmtId="44" fontId="10" fillId="0" borderId="0" applyFont="0" applyFill="0" applyBorder="0" applyAlignment="0" applyProtection="0"/>
    <xf numFmtId="44" fontId="12" fillId="0" borderId="0" applyFont="0" applyFill="0" applyBorder="0" applyAlignment="0" applyProtection="0"/>
    <xf numFmtId="44" fontId="10" fillId="0" borderId="0" applyFont="0" applyFill="0" applyBorder="0" applyAlignment="0" applyProtection="0"/>
    <xf numFmtId="44" fontId="10" fillId="0" borderId="0" applyFont="0" applyFill="0" applyBorder="0" applyAlignment="0" applyProtection="0"/>
    <xf numFmtId="44" fontId="10" fillId="0" borderId="0" applyFont="0" applyFill="0" applyBorder="0" applyAlignment="0" applyProtection="0"/>
    <xf numFmtId="44" fontId="10"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0"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0" fillId="0" borderId="0" applyFont="0" applyFill="0" applyBorder="0" applyAlignment="0" applyProtection="0"/>
    <xf numFmtId="44" fontId="7" fillId="0" borderId="0" applyFont="0" applyFill="0" applyBorder="0" applyAlignment="0" applyProtection="0"/>
    <xf numFmtId="44" fontId="12" fillId="0" borderId="0" applyFont="0" applyFill="0" applyBorder="0" applyAlignment="0" applyProtection="0"/>
    <xf numFmtId="44" fontId="7"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0" fillId="0" borderId="0" applyFont="0" applyFill="0" applyBorder="0" applyAlignment="0" applyProtection="0"/>
    <xf numFmtId="44" fontId="10" fillId="0" borderId="0" applyFont="0" applyFill="0" applyBorder="0" applyAlignment="0" applyProtection="0"/>
    <xf numFmtId="44" fontId="12" fillId="0" borderId="0" applyFont="0" applyFill="0" applyBorder="0" applyAlignment="0" applyProtection="0"/>
    <xf numFmtId="44" fontId="10" fillId="0" borderId="0" applyFont="0" applyFill="0" applyBorder="0" applyAlignment="0" applyProtection="0"/>
    <xf numFmtId="44" fontId="10" fillId="0" borderId="0" applyFont="0" applyFill="0" applyBorder="0" applyAlignment="0" applyProtection="0"/>
    <xf numFmtId="44" fontId="10"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0" fillId="0" borderId="0" applyFont="0" applyFill="0" applyBorder="0" applyAlignment="0" applyProtection="0"/>
    <xf numFmtId="44" fontId="10" fillId="0" borderId="0" applyFont="0" applyFill="0" applyBorder="0" applyAlignment="0" applyProtection="0"/>
    <xf numFmtId="44" fontId="10" fillId="0" borderId="0" applyFont="0" applyFill="0" applyBorder="0" applyAlignment="0" applyProtection="0"/>
    <xf numFmtId="44" fontId="10"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0" fillId="0" borderId="0" applyFont="0" applyFill="0" applyBorder="0" applyAlignment="0" applyProtection="0"/>
    <xf numFmtId="44" fontId="10" fillId="0" borderId="0" applyFont="0" applyFill="0" applyBorder="0" applyAlignment="0" applyProtection="0"/>
    <xf numFmtId="44" fontId="10" fillId="0" borderId="0" applyFont="0" applyFill="0" applyBorder="0" applyAlignment="0" applyProtection="0"/>
    <xf numFmtId="179" fontId="17" fillId="0" borderId="0" applyFont="0" applyFill="0" applyBorder="0" applyAlignment="0" applyProtection="0"/>
    <xf numFmtId="164" fontId="9" fillId="0" borderId="0" applyFont="0" applyFill="0" applyBorder="0" applyAlignment="0" applyProtection="0"/>
    <xf numFmtId="165" fontId="9" fillId="0" borderId="0" applyFont="0" applyFill="0" applyBorder="0" applyAlignment="0" applyProtection="0"/>
    <xf numFmtId="0" fontId="32" fillId="0" borderId="12"/>
    <xf numFmtId="178" fontId="9" fillId="0" borderId="0" applyFont="0" applyFill="0" applyBorder="0" applyAlignment="0" applyProtection="0"/>
    <xf numFmtId="179" fontId="9" fillId="0" borderId="0" applyFont="0" applyFill="0" applyBorder="0" applyAlignment="0" applyProtection="0"/>
    <xf numFmtId="0" fontId="18" fillId="9" borderId="8" applyNumberFormat="0"/>
    <xf numFmtId="37" fontId="33" fillId="0" borderId="0"/>
    <xf numFmtId="180" fontId="34" fillId="0" borderId="0"/>
    <xf numFmtId="0" fontId="16" fillId="0" borderId="0"/>
    <xf numFmtId="0" fontId="12" fillId="0" borderId="0"/>
    <xf numFmtId="0" fontId="10" fillId="0" borderId="0"/>
    <xf numFmtId="0" fontId="12" fillId="0" borderId="0"/>
    <xf numFmtId="0" fontId="12" fillId="0" borderId="0"/>
    <xf numFmtId="0" fontId="10" fillId="0" borderId="0"/>
    <xf numFmtId="0" fontId="12" fillId="0" borderId="0"/>
    <xf numFmtId="0" fontId="6" fillId="0" borderId="0"/>
    <xf numFmtId="0" fontId="6" fillId="0" borderId="0"/>
    <xf numFmtId="0" fontId="7" fillId="0" borderId="0"/>
    <xf numFmtId="0" fontId="12" fillId="0" borderId="0"/>
    <xf numFmtId="0" fontId="17" fillId="0" borderId="0"/>
    <xf numFmtId="182" fontId="17" fillId="0" borderId="0"/>
    <xf numFmtId="0" fontId="7" fillId="0" borderId="0"/>
    <xf numFmtId="0" fontId="19" fillId="0" borderId="0"/>
    <xf numFmtId="0" fontId="12" fillId="0" borderId="0"/>
    <xf numFmtId="0" fontId="10" fillId="0" borderId="0"/>
    <xf numFmtId="0" fontId="10" fillId="0" borderId="0"/>
    <xf numFmtId="0" fontId="12" fillId="0" borderId="0"/>
    <xf numFmtId="0" fontId="12" fillId="0" borderId="0"/>
    <xf numFmtId="0" fontId="10" fillId="0" borderId="0"/>
    <xf numFmtId="0" fontId="12" fillId="0" borderId="0"/>
    <xf numFmtId="0" fontId="12" fillId="0" borderId="0"/>
    <xf numFmtId="0" fontId="10" fillId="0" borderId="0"/>
    <xf numFmtId="0" fontId="10" fillId="0" borderId="0"/>
    <xf numFmtId="0" fontId="12" fillId="0" borderId="0"/>
    <xf numFmtId="0" fontId="10" fillId="0" borderId="0"/>
    <xf numFmtId="0" fontId="10" fillId="0" borderId="0"/>
    <xf numFmtId="0" fontId="10" fillId="0" borderId="0"/>
    <xf numFmtId="0" fontId="10" fillId="0" borderId="0"/>
    <xf numFmtId="0" fontId="12" fillId="0" borderId="0"/>
    <xf numFmtId="0" fontId="12" fillId="0" borderId="0"/>
    <xf numFmtId="0" fontId="6" fillId="0" borderId="0"/>
    <xf numFmtId="0" fontId="10" fillId="0" borderId="0"/>
    <xf numFmtId="0" fontId="12" fillId="0" borderId="0"/>
    <xf numFmtId="0" fontId="10" fillId="0" borderId="0"/>
    <xf numFmtId="0" fontId="10" fillId="0" borderId="0"/>
    <xf numFmtId="0" fontId="10" fillId="0" borderId="0"/>
    <xf numFmtId="0" fontId="10" fillId="0" borderId="0"/>
    <xf numFmtId="0" fontId="12" fillId="0" borderId="0"/>
    <xf numFmtId="0" fontId="12" fillId="0" borderId="0"/>
    <xf numFmtId="10" fontId="9" fillId="0" borderId="0" applyFont="0" applyFill="0" applyBorder="0" applyAlignment="0" applyProtection="0"/>
    <xf numFmtId="0" fontId="19" fillId="0" borderId="0"/>
    <xf numFmtId="0" fontId="32" fillId="0" borderId="0"/>
    <xf numFmtId="0" fontId="35" fillId="0" borderId="0" applyNumberFormat="0" applyFill="0" applyBorder="0" applyAlignment="0" applyProtection="0">
      <alignment vertical="top"/>
      <protection locked="0"/>
    </xf>
    <xf numFmtId="9" fontId="19" fillId="0" borderId="0" applyFont="0" applyFill="0" applyBorder="0" applyAlignment="0" applyProtection="0">
      <alignment vertical="center"/>
    </xf>
    <xf numFmtId="181" fontId="19" fillId="0" borderId="0" applyFont="0" applyFill="0" applyBorder="0" applyAlignment="0" applyProtection="0"/>
    <xf numFmtId="0" fontId="20" fillId="0" borderId="0" applyFont="0" applyFill="0" applyBorder="0" applyAlignment="0" applyProtection="0"/>
    <xf numFmtId="0" fontId="19" fillId="0" borderId="0"/>
    <xf numFmtId="0" fontId="19" fillId="0" borderId="0">
      <alignment vertical="center"/>
    </xf>
    <xf numFmtId="0" fontId="36" fillId="0" borderId="0"/>
    <xf numFmtId="44" fontId="10" fillId="0" borderId="0" applyFont="0" applyFill="0" applyBorder="0" applyAlignment="0" applyProtection="0"/>
    <xf numFmtId="44" fontId="10" fillId="0" borderId="0" applyFont="0" applyFill="0" applyBorder="0" applyAlignment="0" applyProtection="0"/>
    <xf numFmtId="44" fontId="6" fillId="0" borderId="0" applyFont="0" applyFill="0" applyBorder="0" applyAlignment="0" applyProtection="0"/>
    <xf numFmtId="44" fontId="11" fillId="0" borderId="0" applyFont="0" applyFill="0" applyBorder="0" applyAlignment="0" applyProtection="0"/>
    <xf numFmtId="44" fontId="10" fillId="0" borderId="0" applyFont="0" applyFill="0" applyBorder="0" applyAlignment="0" applyProtection="0"/>
    <xf numFmtId="44" fontId="12" fillId="0" borderId="0" applyFont="0" applyFill="0" applyBorder="0" applyAlignment="0" applyProtection="0"/>
    <xf numFmtId="44" fontId="10" fillId="0" borderId="0" applyFont="0" applyFill="0" applyBorder="0" applyAlignment="0" applyProtection="0"/>
    <xf numFmtId="44" fontId="10" fillId="0" borderId="0" applyFont="0" applyFill="0" applyBorder="0" applyAlignment="0" applyProtection="0"/>
    <xf numFmtId="44" fontId="10" fillId="0" borderId="0" applyFont="0" applyFill="0" applyBorder="0" applyAlignment="0" applyProtection="0"/>
    <xf numFmtId="44" fontId="10"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0"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0" fillId="0" borderId="0" applyFont="0" applyFill="0" applyBorder="0" applyAlignment="0" applyProtection="0"/>
    <xf numFmtId="44" fontId="7" fillId="0" borderId="0" applyFont="0" applyFill="0" applyBorder="0" applyAlignment="0" applyProtection="0"/>
    <xf numFmtId="44" fontId="12" fillId="0" borderId="0" applyFont="0" applyFill="0" applyBorder="0" applyAlignment="0" applyProtection="0"/>
    <xf numFmtId="44" fontId="7"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0" fillId="0" borderId="0" applyFont="0" applyFill="0" applyBorder="0" applyAlignment="0" applyProtection="0"/>
    <xf numFmtId="44" fontId="10" fillId="0" borderId="0" applyFont="0" applyFill="0" applyBorder="0" applyAlignment="0" applyProtection="0"/>
    <xf numFmtId="44" fontId="12" fillId="0" borderId="0" applyFont="0" applyFill="0" applyBorder="0" applyAlignment="0" applyProtection="0"/>
    <xf numFmtId="44" fontId="10" fillId="0" borderId="0" applyFont="0" applyFill="0" applyBorder="0" applyAlignment="0" applyProtection="0"/>
    <xf numFmtId="44" fontId="10" fillId="0" borderId="0" applyFont="0" applyFill="0" applyBorder="0" applyAlignment="0" applyProtection="0"/>
    <xf numFmtId="44" fontId="10"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0" fillId="0" borderId="0" applyFont="0" applyFill="0" applyBorder="0" applyAlignment="0" applyProtection="0"/>
    <xf numFmtId="44" fontId="10" fillId="0" borderId="0" applyFont="0" applyFill="0" applyBorder="0" applyAlignment="0" applyProtection="0"/>
    <xf numFmtId="44" fontId="10" fillId="0" borderId="0" applyFont="0" applyFill="0" applyBorder="0" applyAlignment="0" applyProtection="0"/>
    <xf numFmtId="44" fontId="10"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0" fillId="0" borderId="0" applyFont="0" applyFill="0" applyBorder="0" applyAlignment="0" applyProtection="0"/>
    <xf numFmtId="44" fontId="10" fillId="0" borderId="0" applyFont="0" applyFill="0" applyBorder="0" applyAlignment="0" applyProtection="0"/>
    <xf numFmtId="44" fontId="10" fillId="0" borderId="0" applyFont="0" applyFill="0" applyBorder="0" applyAlignment="0" applyProtection="0"/>
    <xf numFmtId="0" fontId="43" fillId="11" borderId="14" applyNumberFormat="0" applyAlignment="0" applyProtection="0"/>
  </cellStyleXfs>
  <cellXfs count="73">
    <xf numFmtId="0" fontId="0" fillId="0" borderId="0" xfId="0"/>
    <xf numFmtId="167" fontId="0" fillId="0" borderId="3" xfId="0" applyNumberFormat="1" applyBorder="1"/>
    <xf numFmtId="0" fontId="2" fillId="5" borderId="3" xfId="0" applyFont="1" applyFill="1" applyBorder="1" applyAlignment="1">
      <alignment horizontal="center" vertical="center" wrapText="1" shrinkToFit="1"/>
    </xf>
    <xf numFmtId="166" fontId="2" fillId="5" borderId="3" xfId="0" applyNumberFormat="1" applyFont="1" applyFill="1" applyBorder="1" applyAlignment="1">
      <alignment horizontal="center" vertical="center" wrapText="1" shrinkToFit="1"/>
    </xf>
    <xf numFmtId="167" fontId="0" fillId="6" borderId="3" xfId="0" applyNumberFormat="1" applyFill="1" applyBorder="1"/>
    <xf numFmtId="167" fontId="3" fillId="4" borderId="3" xfId="0" applyNumberFormat="1" applyFont="1" applyFill="1" applyBorder="1" applyAlignment="1">
      <alignment horizontal="center"/>
    </xf>
    <xf numFmtId="0" fontId="38" fillId="4" borderId="3" xfId="0" applyFont="1" applyFill="1" applyBorder="1" applyAlignment="1">
      <alignment vertical="center" wrapText="1"/>
    </xf>
    <xf numFmtId="0" fontId="1" fillId="0" borderId="3" xfId="0" applyFont="1" applyBorder="1"/>
    <xf numFmtId="167" fontId="39" fillId="2" borderId="5" xfId="0" applyNumberFormat="1" applyFont="1" applyFill="1" applyBorder="1" applyAlignment="1">
      <alignment wrapText="1"/>
    </xf>
    <xf numFmtId="167" fontId="39" fillId="0" borderId="5" xfId="0" applyNumberFormat="1" applyFont="1" applyBorder="1"/>
    <xf numFmtId="167" fontId="39" fillId="2" borderId="3" xfId="0" applyNumberFormat="1" applyFont="1" applyFill="1" applyBorder="1"/>
    <xf numFmtId="167" fontId="39" fillId="3" borderId="3" xfId="0" applyNumberFormat="1" applyFont="1" applyFill="1" applyBorder="1"/>
    <xf numFmtId="167" fontId="39" fillId="2" borderId="3" xfId="0" applyNumberFormat="1" applyFont="1" applyFill="1" applyBorder="1" applyAlignment="1">
      <alignment wrapText="1"/>
    </xf>
    <xf numFmtId="167" fontId="39" fillId="0" borderId="3" xfId="0" applyNumberFormat="1" applyFont="1" applyBorder="1"/>
    <xf numFmtId="0" fontId="40" fillId="0" borderId="4" xfId="0" applyFont="1" applyBorder="1" applyAlignment="1">
      <alignment horizontal="center" vertical="center"/>
    </xf>
    <xf numFmtId="0" fontId="40" fillId="0" borderId="2" xfId="0" applyFont="1" applyBorder="1" applyAlignment="1">
      <alignment horizontal="center" vertical="center" wrapText="1"/>
    </xf>
    <xf numFmtId="0" fontId="39" fillId="3" borderId="3" xfId="117" applyFont="1" applyFill="1" applyBorder="1" applyAlignment="1">
      <alignment horizontal="center" vertical="center" wrapText="1"/>
    </xf>
    <xf numFmtId="0" fontId="39" fillId="10" borderId="3" xfId="0" applyFont="1" applyFill="1" applyBorder="1" applyAlignment="1">
      <alignment horizontal="left" vertical="center" wrapText="1"/>
    </xf>
    <xf numFmtId="0" fontId="39" fillId="0" borderId="3" xfId="0" applyFont="1" applyBorder="1" applyAlignment="1">
      <alignment horizontal="center" vertical="center"/>
    </xf>
    <xf numFmtId="0" fontId="41" fillId="2" borderId="3" xfId="0" applyFont="1" applyFill="1" applyBorder="1" applyAlignment="1">
      <alignment horizontal="center" vertical="center" wrapText="1"/>
    </xf>
    <xf numFmtId="0" fontId="40" fillId="0" borderId="1" xfId="0" applyFont="1" applyBorder="1" applyAlignment="1">
      <alignment horizontal="center" vertical="center"/>
    </xf>
    <xf numFmtId="0" fontId="39" fillId="3" borderId="3" xfId="117" applyFont="1" applyFill="1" applyBorder="1" applyAlignment="1">
      <alignment horizontal="center" vertical="center"/>
    </xf>
    <xf numFmtId="0" fontId="39" fillId="10" borderId="3" xfId="0" applyFont="1" applyFill="1" applyBorder="1" applyAlignment="1">
      <alignment wrapText="1"/>
    </xf>
    <xf numFmtId="0" fontId="41" fillId="2" borderId="3" xfId="0" applyFont="1" applyFill="1" applyBorder="1" applyAlignment="1">
      <alignment vertical="center" wrapText="1"/>
    </xf>
    <xf numFmtId="0" fontId="0" fillId="0" borderId="0" xfId="0" applyAlignment="1">
      <alignment horizontal="center" vertical="center"/>
    </xf>
    <xf numFmtId="0" fontId="0" fillId="0" borderId="0" xfId="0" applyBorder="1"/>
    <xf numFmtId="0" fontId="0" fillId="0" borderId="0" xfId="0" applyBorder="1" applyAlignment="1">
      <alignment horizontal="center" vertical="center"/>
    </xf>
    <xf numFmtId="0" fontId="0" fillId="0" borderId="15" xfId="0" applyBorder="1"/>
    <xf numFmtId="0" fontId="0" fillId="0" borderId="12" xfId="0" applyBorder="1" applyAlignment="1">
      <alignment horizontal="center" vertical="center"/>
    </xf>
    <xf numFmtId="0" fontId="6" fillId="12" borderId="16" xfId="0" applyFont="1" applyFill="1" applyBorder="1" applyAlignment="1">
      <alignment horizontal="left" vertical="center"/>
    </xf>
    <xf numFmtId="0" fontId="0" fillId="0" borderId="17" xfId="0" applyBorder="1"/>
    <xf numFmtId="0" fontId="6" fillId="12" borderId="18" xfId="0" applyFont="1" applyFill="1" applyBorder="1" applyAlignment="1">
      <alignment horizontal="left" vertical="center"/>
    </xf>
    <xf numFmtId="0" fontId="0" fillId="3" borderId="0" xfId="0" applyFill="1" applyAlignment="1">
      <alignment horizontal="center" vertical="center"/>
    </xf>
    <xf numFmtId="0" fontId="0" fillId="0" borderId="19" xfId="0" applyBorder="1"/>
    <xf numFmtId="0" fontId="0" fillId="0" borderId="20" xfId="0" applyBorder="1" applyAlignment="1">
      <alignment horizontal="center" vertical="center"/>
    </xf>
    <xf numFmtId="0" fontId="42" fillId="12" borderId="21" xfId="0" applyFont="1" applyFill="1" applyBorder="1"/>
    <xf numFmtId="167" fontId="0" fillId="6" borderId="6" xfId="0" applyNumberFormat="1" applyFill="1" applyBorder="1"/>
    <xf numFmtId="0" fontId="43" fillId="3" borderId="0" xfId="208" applyFill="1" applyBorder="1" applyAlignment="1">
      <alignment horizontal="center" vertical="center"/>
    </xf>
    <xf numFmtId="167" fontId="3" fillId="4" borderId="7" xfId="0" applyNumberFormat="1" applyFont="1" applyFill="1" applyBorder="1" applyAlignment="1">
      <alignment horizontal="center"/>
    </xf>
    <xf numFmtId="167" fontId="0" fillId="3" borderId="3" xfId="0" applyNumberFormat="1" applyFill="1" applyBorder="1"/>
    <xf numFmtId="167" fontId="0" fillId="2" borderId="3" xfId="0" applyNumberFormat="1" applyFill="1" applyBorder="1"/>
    <xf numFmtId="0" fontId="0" fillId="3" borderId="3" xfId="0" applyFill="1" applyBorder="1" applyAlignment="1">
      <alignment horizontal="center" vertical="center"/>
    </xf>
    <xf numFmtId="0" fontId="0" fillId="3" borderId="3" xfId="0" applyFill="1" applyBorder="1"/>
    <xf numFmtId="0" fontId="44" fillId="3" borderId="2" xfId="0" applyFont="1" applyFill="1" applyBorder="1" applyAlignment="1">
      <alignment horizontal="center" vertical="center" wrapText="1"/>
    </xf>
    <xf numFmtId="0" fontId="45" fillId="3" borderId="1" xfId="0" applyFont="1" applyFill="1" applyBorder="1" applyAlignment="1">
      <alignment horizontal="center" vertical="center"/>
    </xf>
    <xf numFmtId="0" fontId="0" fillId="13" borderId="3" xfId="0" applyFill="1" applyBorder="1" applyAlignment="1">
      <alignment horizontal="center" vertical="center"/>
    </xf>
    <xf numFmtId="0" fontId="0" fillId="13" borderId="3" xfId="0" applyFill="1" applyBorder="1" applyAlignment="1">
      <alignment wrapText="1"/>
    </xf>
    <xf numFmtId="0" fontId="44" fillId="13" borderId="2" xfId="0" applyFont="1" applyFill="1" applyBorder="1" applyAlignment="1">
      <alignment horizontal="center" vertical="center" wrapText="1"/>
    </xf>
    <xf numFmtId="0" fontId="45" fillId="13" borderId="1" xfId="0" applyFont="1" applyFill="1" applyBorder="1" applyAlignment="1">
      <alignment horizontal="center" vertical="center"/>
    </xf>
    <xf numFmtId="0" fontId="0" fillId="0" borderId="3" xfId="0" applyBorder="1" applyAlignment="1">
      <alignment horizontal="center" vertical="center"/>
    </xf>
    <xf numFmtId="0" fontId="0" fillId="0" borderId="3" xfId="0" applyBorder="1" applyAlignment="1">
      <alignment wrapText="1"/>
    </xf>
    <xf numFmtId="0" fontId="45" fillId="0" borderId="2" xfId="0" applyFont="1" applyBorder="1" applyAlignment="1">
      <alignment horizontal="center" vertical="center" wrapText="1"/>
    </xf>
    <xf numFmtId="0" fontId="45" fillId="0" borderId="1" xfId="0" applyFont="1" applyBorder="1" applyAlignment="1">
      <alignment horizontal="center" vertical="center"/>
    </xf>
    <xf numFmtId="0" fontId="45" fillId="0" borderId="4" xfId="0" applyFont="1" applyBorder="1" applyAlignment="1">
      <alignment horizontal="center" vertical="center"/>
    </xf>
    <xf numFmtId="167" fontId="0" fillId="2" borderId="3" xfId="0" applyNumberFormat="1" applyFill="1" applyBorder="1" applyAlignment="1">
      <alignment wrapText="1"/>
    </xf>
    <xf numFmtId="0" fontId="0" fillId="0" borderId="3" xfId="0" applyBorder="1" applyAlignment="1">
      <alignment horizontal="center" vertical="center" wrapText="1"/>
    </xf>
    <xf numFmtId="167" fontId="0" fillId="0" borderId="5" xfId="0" applyNumberFormat="1" applyBorder="1"/>
    <xf numFmtId="167" fontId="0" fillId="2" borderId="5" xfId="0" applyNumberFormat="1" applyFill="1" applyBorder="1" applyAlignment="1">
      <alignment wrapText="1"/>
    </xf>
    <xf numFmtId="0" fontId="0" fillId="0" borderId="3" xfId="0" applyBorder="1"/>
    <xf numFmtId="0" fontId="0" fillId="14" borderId="3" xfId="0" applyFill="1" applyBorder="1"/>
    <xf numFmtId="0" fontId="0" fillId="10" borderId="3" xfId="0" applyFill="1" applyBorder="1"/>
    <xf numFmtId="2" fontId="0" fillId="0" borderId="3" xfId="0" applyNumberFormat="1" applyBorder="1"/>
    <xf numFmtId="2" fontId="0" fillId="10" borderId="3" xfId="0" applyNumberFormat="1" applyFill="1" applyBorder="1"/>
    <xf numFmtId="0" fontId="3" fillId="4" borderId="6" xfId="0" applyFont="1" applyFill="1" applyBorder="1"/>
    <xf numFmtId="0" fontId="3" fillId="4" borderId="7" xfId="0" applyFont="1" applyFill="1" applyBorder="1"/>
    <xf numFmtId="0" fontId="3" fillId="2" borderId="0" xfId="0" applyFont="1" applyFill="1" applyAlignment="1">
      <alignment horizontal="center"/>
    </xf>
    <xf numFmtId="0" fontId="3" fillId="4" borderId="6" xfId="0" applyFont="1" applyFill="1" applyBorder="1" applyAlignment="1">
      <alignment horizontal="center"/>
    </xf>
    <xf numFmtId="0" fontId="3" fillId="4" borderId="8" xfId="0" applyFont="1" applyFill="1" applyBorder="1" applyAlignment="1">
      <alignment horizontal="center"/>
    </xf>
    <xf numFmtId="0" fontId="3" fillId="4" borderId="7" xfId="0" applyFont="1" applyFill="1" applyBorder="1" applyAlignment="1">
      <alignment horizontal="center"/>
    </xf>
    <xf numFmtId="0" fontId="4" fillId="4" borderId="0" xfId="0" applyFont="1" applyFill="1" applyAlignment="1">
      <alignment horizontal="center"/>
    </xf>
    <xf numFmtId="0" fontId="5" fillId="0" borderId="0" xfId="0" applyFont="1" applyAlignment="1">
      <alignment horizontal="left" wrapText="1"/>
    </xf>
    <xf numFmtId="0" fontId="3" fillId="4" borderId="6" xfId="0" applyFont="1" applyFill="1" applyBorder="1" applyAlignment="1">
      <alignment horizontal="left"/>
    </xf>
    <xf numFmtId="0" fontId="3" fillId="4" borderId="7" xfId="0" applyFont="1" applyFill="1" applyBorder="1" applyAlignment="1">
      <alignment horizontal="left"/>
    </xf>
  </cellXfs>
  <cellStyles count="209">
    <cellStyle name="?" xfId="2" xr:uid="{CAE2DEFB-0244-47AC-9DD6-56CF92119119}"/>
    <cellStyle name="??" xfId="3" xr:uid="{DE2FA0EC-C958-4ADD-A64D-A2268F18E270}"/>
    <cellStyle name="??_x000c_둄_x001b__x000d_|?_x0001_??_x0007__x0001__x0001_" xfId="4" xr:uid="{25DC7D72-0C70-4FF7-BC13-B87702CC1C48}"/>
    <cellStyle name="??&amp;" xfId="5" xr:uid="{66FBF1BD-4FE5-4F2D-A4D8-2440E1C904A5}"/>
    <cellStyle name="??&amp;O" xfId="6" xr:uid="{21043A2B-4A36-4792-BB63-AE9C2CB7BE36}"/>
    <cellStyle name="??&amp;O?" xfId="7" xr:uid="{28AC46EB-854E-42D9-854D-A3C39A79ACB8}"/>
    <cellStyle name="??&amp;O?&amp;" xfId="8" xr:uid="{BF2B0183-25BB-4C07-8849-E5ACAC5B2EC0}"/>
    <cellStyle name="??&amp;O?&amp;H" xfId="9" xr:uid="{1D5408F6-6BC4-433A-8EF7-14DDE8529532}"/>
    <cellStyle name="??&amp;O?&amp;H?" xfId="10" xr:uid="{82107228-3E9E-4F15-816D-A124896452C2}"/>
    <cellStyle name="??&amp;O?&amp;H?_x0008_" xfId="11" xr:uid="{557B2F68-3784-4A85-B004-56D8EA76F966}"/>
    <cellStyle name="??&amp;O?&amp;H?_x0008__x000f_" xfId="12" xr:uid="{A216EEE7-FD32-4EC0-B44E-75F1DC5BE69C}"/>
    <cellStyle name="??&amp;O?&amp;H?_x0008__x000f__x0007_" xfId="13" xr:uid="{B791B8CC-F1AF-413E-B3CF-B8755EA72123}"/>
    <cellStyle name="??&amp;O?&amp;H?_x0008_?" xfId="14" xr:uid="{6D5D958C-819F-4CCC-87BD-58E440C09234}"/>
    <cellStyle name="??&amp;O?&amp;H?_x0008_??" xfId="15" xr:uid="{5D5656E6-B03D-4330-9896-18553E400DA9}"/>
    <cellStyle name="??&amp;O?&amp;H?_x0008_??_x0007_" xfId="16" xr:uid="{6EB2165E-4625-4EED-A035-8B57CBF0C262}"/>
    <cellStyle name="??&amp;O?&amp;H?_x0008_??_x0007__x0001_" xfId="17" xr:uid="{43EC90C9-90DB-4189-BBAA-AD62C30D5D01}"/>
    <cellStyle name="??&amp;O?&amp;H?_x0008_??_x0007__x0001__x0001_" xfId="18" xr:uid="{9C17057A-16A0-47E6-A8BD-4D9C970ECFB6}"/>
    <cellStyle name="0,0_x000d__x000a_NA_x000d__x000a_" xfId="19" xr:uid="{BC73AEB4-5A88-4DFC-AEA7-E0F8CF24685D}"/>
    <cellStyle name="1D" xfId="20" xr:uid="{9CB94124-8F03-4089-8844-4B35E7105BEB}"/>
    <cellStyle name="Actual Date" xfId="21" xr:uid="{7EA75218-3BA5-4D58-AA32-60C53456B214}"/>
    <cellStyle name="args.style" xfId="22" xr:uid="{3FB08350-DCD4-495D-85E5-CC366000C44C}"/>
    <cellStyle name="Calc Currency (0)" xfId="23" xr:uid="{4E8CFB91-1639-4A86-B280-1704A257A682}"/>
    <cellStyle name="Calc Percent (0)" xfId="24" xr:uid="{2D86808B-7A41-4BA6-BBA9-CB3A813EC4F5}"/>
    <cellStyle name="Calc Percent (1)" xfId="25" xr:uid="{7F196016-4299-479B-B80D-CFBA2CB695E9}"/>
    <cellStyle name="category" xfId="26" xr:uid="{5A2682FA-5714-4287-B57A-004DF0F119A4}"/>
    <cellStyle name="comma zerodec" xfId="27" xr:uid="{ABA2DCB4-2D12-4A56-9D60-364C1A7AD846}"/>
    <cellStyle name="Copied" xfId="28" xr:uid="{1EBF3E81-5398-45E5-B1C4-7912F5ECAFF0}"/>
    <cellStyle name="Currency [0?Sheet7 (3)_미개발 (2)_8월LOCAL판가 " xfId="29" xr:uid="{FE0CB723-1CF8-4F41-BA1A-3E65BD54DBEE}"/>
    <cellStyle name="Currency1" xfId="30" xr:uid="{2F452277-368B-4736-98BB-F55535672D4E}"/>
    <cellStyle name="Čárky bez des. míst 2" xfId="31" xr:uid="{5FBBF3FA-9F28-4A83-A423-CECC77B4D9C9}"/>
    <cellStyle name="Date" xfId="32" xr:uid="{52ECD858-0EED-4B07-B8D3-BE673C34F756}"/>
    <cellStyle name="Dollar (zero dec)" xfId="33" xr:uid="{8B13620A-9768-4189-8A2F-74C2369905B5}"/>
    <cellStyle name="Entered" xfId="34" xr:uid="{A0F5ACD5-038B-4AD1-A0D5-AA2D95B780BB}"/>
    <cellStyle name="Fixed" xfId="35" xr:uid="{6AD2E613-E436-4724-A6F4-0AFD8CC47644}"/>
    <cellStyle name="Grey" xfId="36" xr:uid="{CF14DDD3-709E-4F9C-93C8-2E09F4D954AC}"/>
    <cellStyle name="HEADER" xfId="37" xr:uid="{2A478F82-F42C-4AA8-9CB3-1552BE578958}"/>
    <cellStyle name="Header1" xfId="38" xr:uid="{DFFEB836-67E3-4712-8761-DB620F05899F}"/>
    <cellStyle name="Header2" xfId="39" xr:uid="{7AD950BD-5596-44D8-9B14-AF62DC8A8C0B}"/>
    <cellStyle name="Heading1" xfId="40" xr:uid="{57A70F8D-D9F7-42F2-BC42-6FF74CB5ADD7}"/>
    <cellStyle name="Heading2" xfId="41" xr:uid="{6F2B65E6-BF39-4927-8E8D-75037CC8E4C8}"/>
    <cellStyle name="HEADINGS" xfId="42" xr:uid="{6D939838-3206-44F1-9DDE-D86C4025BFFC}"/>
    <cellStyle name="HEADINGSTOP" xfId="43" xr:uid="{415723E2-D9DA-4D41-A1A7-B3A0EE80318B}"/>
    <cellStyle name="HIGHLIGHT" xfId="44" xr:uid="{51C793FB-732A-4F6B-BC18-25E3528E7C93}"/>
    <cellStyle name="Hypertextový odkaz 2" xfId="45" xr:uid="{1D38F79E-5597-4FC4-8167-DC4AC07B3292}"/>
    <cellStyle name="Hypertextový odkaz 2 2" xfId="46" xr:uid="{3B052F77-456B-4AF5-B43A-2BE7EA9AF6FA}"/>
    <cellStyle name="Hypertextový odkaz 3" xfId="47" xr:uid="{DB8E72D5-ECF0-4161-B5A3-7EC046B51E44}"/>
    <cellStyle name="Hypertextový odkaz 4" xfId="48" xr:uid="{CF25AE03-CABC-49CE-9634-3B68D6F9CE0C}"/>
    <cellStyle name="Input [yellow]" xfId="49" xr:uid="{04F61434-5E45-4248-8FCF-85444DC1A629}"/>
    <cellStyle name="Kontrolní buňka 2" xfId="208" xr:uid="{A4A40D84-225C-409E-8790-A57485F6D30F}"/>
    <cellStyle name="Měna 10" xfId="50" xr:uid="{30F56487-F896-4276-BDBA-B6E6B0D932CF}"/>
    <cellStyle name="Měna 10 2" xfId="51" xr:uid="{D52CA41C-555B-40BD-AA0A-49E1633744B5}"/>
    <cellStyle name="Měna 10 2 2" xfId="160" xr:uid="{DAE78E19-2C12-4E8B-8C84-919245619AE2}"/>
    <cellStyle name="Měna 10 3" xfId="159" xr:uid="{082726EA-3EAD-4CB2-B66C-0F53C98D553E}"/>
    <cellStyle name="Měna 11" xfId="52" xr:uid="{C677379B-744D-42DB-BE33-4572DADADCF2}"/>
    <cellStyle name="Měna 11 2" xfId="53" xr:uid="{603DEBDA-25FB-4673-8A6D-5E0FE12F0167}"/>
    <cellStyle name="Měna 11 2 2" xfId="162" xr:uid="{2B89EC05-0887-4B4B-9C28-D04989DE6459}"/>
    <cellStyle name="Měna 11 3" xfId="161" xr:uid="{0FD20FB9-EABC-422D-9427-FBC1782F6A8B}"/>
    <cellStyle name="Měna 12" xfId="54" xr:uid="{C0170633-AFA6-4B6C-98D1-CE13F61F0B71}"/>
    <cellStyle name="Měna 12 2" xfId="55" xr:uid="{75C39AEE-BA0A-4683-BBD8-B69B31EC6F30}"/>
    <cellStyle name="Měna 12 2 2" xfId="164" xr:uid="{2176C39D-E177-424A-8624-30F1DA8FC562}"/>
    <cellStyle name="Měna 12 3" xfId="56" xr:uid="{B9813891-EBE2-479B-AF1B-A494C6230504}"/>
    <cellStyle name="Měna 12 3 2" xfId="165" xr:uid="{66AF642C-08EB-4DB4-B421-4E040DD39639}"/>
    <cellStyle name="Měna 12 4" xfId="57" xr:uid="{1875BD12-05B5-4414-ACDC-99E5127B0377}"/>
    <cellStyle name="Měna 12 4 2" xfId="166" xr:uid="{3B20298E-046E-4E16-A06F-2790AF31CD46}"/>
    <cellStyle name="Měna 12 5" xfId="58" xr:uid="{264DE517-F41F-445A-810B-CC87AB61D6D6}"/>
    <cellStyle name="Měna 12 5 2" xfId="167" xr:uid="{0FF3844D-B3C0-4309-9124-C35FBB4C2D5F}"/>
    <cellStyle name="Měna 12 6" xfId="59" xr:uid="{067E9084-4570-45C5-91E1-89E425F4998B}"/>
    <cellStyle name="Měna 12 6 2" xfId="168" xr:uid="{D3E94A62-F7FF-48FD-ACF2-F2CF2871E553}"/>
    <cellStyle name="Měna 12 7" xfId="163" xr:uid="{964832C9-4E3C-4102-AC64-0CFFAA601B33}"/>
    <cellStyle name="Měna 13" xfId="60" xr:uid="{AA35C4EE-66F6-4D40-9BFF-B393A974FDC9}"/>
    <cellStyle name="Měna 13 2" xfId="61" xr:uid="{80967D86-3350-4312-8307-D516EF62253D}"/>
    <cellStyle name="Měna 13 2 2" xfId="170" xr:uid="{087593EE-C5A1-4B38-90C9-4558F5198299}"/>
    <cellStyle name="Měna 13 3" xfId="62" xr:uid="{55D918DD-03F5-4B40-973B-6D3AA904D6B9}"/>
    <cellStyle name="Měna 13 3 2" xfId="171" xr:uid="{D17E39D7-9981-4592-9C03-217913335362}"/>
    <cellStyle name="Měna 13 4" xfId="63" xr:uid="{C21F613A-E9BA-4D37-B4ED-1CC6BEFEFD35}"/>
    <cellStyle name="Měna 13 4 2" xfId="172" xr:uid="{EFABE819-D9FB-470F-989D-31F1AECE5BD5}"/>
    <cellStyle name="Měna 13 5" xfId="169" xr:uid="{4295CEE5-00D5-47C8-BA30-70CDE73E9831}"/>
    <cellStyle name="Měna 14" xfId="64" xr:uid="{6C54204C-8D38-4901-B26A-19D8350E5DC0}"/>
    <cellStyle name="Měna 14 2" xfId="65" xr:uid="{348A5B2B-5934-4E2F-870B-6D2EB41C556D}"/>
    <cellStyle name="Měna 14 2 2" xfId="174" xr:uid="{00D7513C-E6AA-4772-BCB1-02259F49F0CB}"/>
    <cellStyle name="Měna 14 3" xfId="66" xr:uid="{A63A2163-0E60-4C53-A9C3-0907869507A3}"/>
    <cellStyle name="Měna 14 3 2" xfId="175" xr:uid="{0B5471AE-A123-4A9F-BB72-31907F2A629B}"/>
    <cellStyle name="Měna 14 4" xfId="173" xr:uid="{66C72DB6-E212-4ACB-8325-CFA6C9F0AC95}"/>
    <cellStyle name="Měna 15" xfId="67" xr:uid="{C8972240-303A-4E37-84DF-706492FFBD49}"/>
    <cellStyle name="Měna 15 2" xfId="176" xr:uid="{033C3621-04BB-4D4C-A0B8-E3F8F3630097}"/>
    <cellStyle name="Měna 16" xfId="68" xr:uid="{705C0F85-FE0F-4B1E-8AC5-E394118AC214}"/>
    <cellStyle name="Měna 16 2" xfId="69" xr:uid="{E7917719-B2C5-4E63-AED1-4143F431C1F2}"/>
    <cellStyle name="Měna 16 2 2" xfId="178" xr:uid="{ADD184B2-2A48-4A50-AB97-D2CA01197CD3}"/>
    <cellStyle name="Měna 16 3" xfId="70" xr:uid="{2256DA85-C1F8-4AAE-9C7C-8513614720F1}"/>
    <cellStyle name="Měna 16 3 2" xfId="179" xr:uid="{36367AF3-7EF5-4494-A128-BFE8F3A5A485}"/>
    <cellStyle name="Měna 16 4" xfId="177" xr:uid="{AB17D93B-24F3-4398-B4D5-5E68584D4507}"/>
    <cellStyle name="Měna 17" xfId="71" xr:uid="{0AB07D51-D0A3-49EC-9CFA-D6D9483C596F}"/>
    <cellStyle name="Měna 17 2" xfId="180" xr:uid="{4079F09D-3B1C-4F41-AC4E-7C52F5C0008B}"/>
    <cellStyle name="Měna 18" xfId="72" xr:uid="{4E0D1BAF-52ED-46A1-8E36-E5913315B7E1}"/>
    <cellStyle name="Měna 18 2" xfId="181" xr:uid="{60750CA7-C4A9-4090-9B24-FE3A5E1D85A4}"/>
    <cellStyle name="Měna 19" xfId="73" xr:uid="{DDA9BD61-ABE3-4502-A91E-D2641C6D4EDF}"/>
    <cellStyle name="Měna 19 2" xfId="182" xr:uid="{FF7211DC-E937-4840-AC30-C3CA44A6B288}"/>
    <cellStyle name="Měna 2" xfId="74" xr:uid="{170E8DEB-8662-4829-864C-29A6349B5F66}"/>
    <cellStyle name="Měna 2 2" xfId="75" xr:uid="{5A044CE9-57CD-42A5-BA4C-8B65D65E4360}"/>
    <cellStyle name="Měna 2 2 2" xfId="184" xr:uid="{8C50528B-02F1-4B8B-8225-B75ED8414774}"/>
    <cellStyle name="Měna 2 3" xfId="76" xr:uid="{194DF9B4-4688-42E3-81F9-A96BA0850C24}"/>
    <cellStyle name="Měna 2 3 2" xfId="185" xr:uid="{E9761D5E-EB97-4195-8A68-FBDB3E1EF201}"/>
    <cellStyle name="Měna 2 4" xfId="183" xr:uid="{99CA7A6A-2D55-4828-AD48-18B718676653}"/>
    <cellStyle name="Měna 3" xfId="77" xr:uid="{11CE3A98-63CF-4218-96B6-25E93E713321}"/>
    <cellStyle name="Měna 3 2" xfId="78" xr:uid="{0299D6C7-93FB-4CB2-8E26-C9E80486D7E2}"/>
    <cellStyle name="Měna 3 2 2" xfId="187" xr:uid="{B44810A3-46E1-4AD6-8ED7-75A87FFC74C9}"/>
    <cellStyle name="Měna 3 3" xfId="79" xr:uid="{BA0501E7-1EA9-4033-A1AC-CE3C6589D707}"/>
    <cellStyle name="Měna 3 3 2" xfId="188" xr:uid="{0E3F1696-F006-467A-8359-3C0BA3ABE746}"/>
    <cellStyle name="Měna 3 4" xfId="80" xr:uid="{62F8F474-5D45-43B8-9C18-BF3A1BD979F2}"/>
    <cellStyle name="Měna 3 4 2" xfId="81" xr:uid="{51096781-79E0-4A5B-84CC-32612E34B274}"/>
    <cellStyle name="Měna 3 4 2 2" xfId="82" xr:uid="{55864C0A-3064-46E3-9764-24E224A2C4A9}"/>
    <cellStyle name="Měna 3 4 2 2 2" xfId="191" xr:uid="{74CEE816-04CE-43AA-BF04-BA9072EBFE23}"/>
    <cellStyle name="Měna 3 4 2 3" xfId="83" xr:uid="{A1BEF2FC-980E-44F3-B041-CFC8D77A13EC}"/>
    <cellStyle name="Měna 3 4 2 3 2" xfId="192" xr:uid="{C6904BD8-EE88-461B-A5DD-F22B15052C0A}"/>
    <cellStyle name="Měna 3 4 2 4" xfId="190" xr:uid="{E92ECF7F-B40A-44FA-A6B8-7E6A10A357D1}"/>
    <cellStyle name="Měna 3 4 3" xfId="84" xr:uid="{31FBBF5F-F2BA-490C-8969-75C3C1CCCB80}"/>
    <cellStyle name="Měna 3 4 3 2" xfId="193" xr:uid="{7514BA66-A7D4-4BA2-96A0-ED4B86059EFE}"/>
    <cellStyle name="Měna 3 4 4" xfId="189" xr:uid="{B4B0BDC0-8E1C-44C6-B1AE-35DB45BAD035}"/>
    <cellStyle name="Měna 3 5" xfId="85" xr:uid="{C3D03230-DD1A-4732-889D-99B22A3324FF}"/>
    <cellStyle name="Měna 3 5 2" xfId="194" xr:uid="{3BB71C4A-4386-40A5-B88F-14A3F2260D67}"/>
    <cellStyle name="Měna 3 6" xfId="86" xr:uid="{3360ABF2-4BCD-476E-A624-29902A01A1C4}"/>
    <cellStyle name="Měna 3 6 2" xfId="195" xr:uid="{662DAE94-1307-49D7-A129-71A6AD7A52D2}"/>
    <cellStyle name="Měna 3 7" xfId="186" xr:uid="{598344A1-2EBC-439B-A7AF-E258FE14D92A}"/>
    <cellStyle name="Měna 4" xfId="87" xr:uid="{820DB517-A40E-4040-9F2D-B5B5BF2755D5}"/>
    <cellStyle name="Měna 4 2" xfId="196" xr:uid="{187C2E58-9E3C-4600-AB33-A0E4C4DF8F05}"/>
    <cellStyle name="Měna 5" xfId="88" xr:uid="{B3B296C1-78FE-486D-A152-0678F3262C1D}"/>
    <cellStyle name="Měna 5 2" xfId="89" xr:uid="{9E5280D3-31B3-429E-9422-59DE3EC1C0E6}"/>
    <cellStyle name="Měna 5 2 2" xfId="198" xr:uid="{C8F74D83-96D7-476A-BBDC-B729775B45F9}"/>
    <cellStyle name="Měna 5 3" xfId="197" xr:uid="{51E8B3D8-6042-477B-B592-38CC23C93A72}"/>
    <cellStyle name="Měna 6" xfId="90" xr:uid="{1C345CC7-2139-4CF3-BB1F-547B56788BF9}"/>
    <cellStyle name="Měna 6 2" xfId="91" xr:uid="{F0D60544-74D6-4695-86DB-15A6E6CD81FB}"/>
    <cellStyle name="Měna 6 2 2" xfId="200" xr:uid="{338C96D2-8499-4EDD-B5E8-E432C5B7A033}"/>
    <cellStyle name="Měna 6 3" xfId="92" xr:uid="{33251F2E-A8AF-4EDA-B642-C045D8ED8F06}"/>
    <cellStyle name="Měna 6 3 2" xfId="201" xr:uid="{D663B8DE-A58C-401C-B34B-26CCCD460D80}"/>
    <cellStyle name="Měna 6 4" xfId="93" xr:uid="{38734B97-FCCB-4B40-BC4C-F86E2D85CA6E}"/>
    <cellStyle name="Měna 6 4 2" xfId="202" xr:uid="{476B0121-D196-458F-9187-E79A41248BA8}"/>
    <cellStyle name="Měna 6 5" xfId="199" xr:uid="{4DAB2C61-D836-4E41-9E27-9DFDE08E567A}"/>
    <cellStyle name="Měna 7" xfId="94" xr:uid="{30E69E32-6D63-45FA-995C-CA76A7E6420A}"/>
    <cellStyle name="Měna 7 2" xfId="95" xr:uid="{AD2545B9-751F-4189-981E-17AFA1AAEB7A}"/>
    <cellStyle name="Měna 7 2 2" xfId="204" xr:uid="{A6C4BF0F-8F7E-4E29-BA0C-A25E40574D73}"/>
    <cellStyle name="Měna 7 3" xfId="203" xr:uid="{BDE361CC-DC13-489B-A919-7B7DDF58191C}"/>
    <cellStyle name="Měna 8" xfId="96" xr:uid="{C7AC6900-DCA0-4BD4-B276-71A7CEF04348}"/>
    <cellStyle name="Měna 8 2" xfId="205" xr:uid="{F4F5B560-6C6A-4910-AF6A-E0CA95BD466C}"/>
    <cellStyle name="Měna 9" xfId="97" xr:uid="{D2E66074-EABE-4CF1-92A6-119113A1549B}"/>
    <cellStyle name="Měna 9 2" xfId="98" xr:uid="{1C9ED70D-BA3A-43AF-9333-919425B01D52}"/>
    <cellStyle name="Měna 9 2 2" xfId="207" xr:uid="{4257CD68-1447-4677-9CEC-35A82ACD1BAF}"/>
    <cellStyle name="Měna 9 3" xfId="206" xr:uid="{1D862909-45A3-4F7E-83AB-5976D1681396}"/>
    <cellStyle name="měny 2 2" xfId="99" xr:uid="{0691DD1B-C82D-49A8-877F-DE794224126A}"/>
    <cellStyle name="Millares [0]_Di9L0p5bavC9Lhwa3ve6ibtON" xfId="100" xr:uid="{CD900C56-E0BC-4F02-A6EF-76EB15E08C52}"/>
    <cellStyle name="Millares_Di9L0p5bavC9Lhwa3ve6ibtON" xfId="101" xr:uid="{DF5D7AA1-F1E2-4D82-A192-1FAA52080415}"/>
    <cellStyle name="Model" xfId="102" xr:uid="{08C4E8EC-09C0-42A4-8ED0-B5D76347AF05}"/>
    <cellStyle name="Moneda [0]_Di9L0p5bavC9Lhwa3ve6ibtON" xfId="103" xr:uid="{DFC53776-78FC-46A0-B445-71F5F86E5A2D}"/>
    <cellStyle name="Moneda_Di9L0p5bavC9Lhwa3ve6ibtON" xfId="104" xr:uid="{8EC260AB-94E1-4138-ACD0-77AAF685009F}"/>
    <cellStyle name="Název skupiny" xfId="105" xr:uid="{0EBBAA81-4500-46A9-A741-5591CAFB76D4}"/>
    <cellStyle name="no dec" xfId="106" xr:uid="{B9650F88-7578-4A19-8F98-B4764805A754}"/>
    <cellStyle name="Normal - Style1" xfId="107" xr:uid="{0FC6798A-59BB-4981-86BC-8E3EADC2DB0A}"/>
    <cellStyle name="Normal_CENIK" xfId="108" xr:uid="{B3C28DAC-B102-4CC3-A746-95196EA3FD6E}"/>
    <cellStyle name="Normální" xfId="0" builtinId="0"/>
    <cellStyle name="Normální 10" xfId="109" xr:uid="{72C9CC6A-8C1B-4D8A-9E5F-D8F465703342}"/>
    <cellStyle name="Normální 11" xfId="110" xr:uid="{73825311-A03C-4B7A-ACDD-956FAE06C42F}"/>
    <cellStyle name="Normální 11 2" xfId="111" xr:uid="{41EF5D31-0F49-4379-8F30-3883228A1C20}"/>
    <cellStyle name="Normální 11 3" xfId="112" xr:uid="{2E52E53C-67E0-4594-A88B-654F42F62D05}"/>
    <cellStyle name="Normální 12" xfId="113" xr:uid="{C6420DE5-0298-4DE8-B541-3D0E992CA992}"/>
    <cellStyle name="Normální 13" xfId="114" xr:uid="{BBE59E4A-BA4E-4891-8BB9-2B73C105E93A}"/>
    <cellStyle name="Normální 14" xfId="115" xr:uid="{4D7DC82E-A248-42D3-8C67-56E2597B9BF6}"/>
    <cellStyle name="Normální 15" xfId="116" xr:uid="{8F75AF8E-8F18-43E2-AA0B-3DD79C20B766}"/>
    <cellStyle name="Normální 16" xfId="1" xr:uid="{AED3E72A-33E4-43B8-B96F-010BC0B3212A}"/>
    <cellStyle name="Normální 2" xfId="117" xr:uid="{BC917DDC-C8AC-4928-9DD3-B0897F11AD99}"/>
    <cellStyle name="Normální 2 2" xfId="118" xr:uid="{FD0001E8-C685-478F-97E3-B7FA74BEB31F}"/>
    <cellStyle name="normální 2 2 2" xfId="119" xr:uid="{8D0F541B-A8A2-4B98-9C88-91CC8FC18BB2}"/>
    <cellStyle name="normální 2 2 2 2" xfId="120" xr:uid="{E04266EA-816A-45B4-8B31-21B70155A06C}"/>
    <cellStyle name="Normální 2 3" xfId="121" xr:uid="{B9CA9232-B69F-4A66-91D2-CDFC386A44A7}"/>
    <cellStyle name="normální 2 4" xfId="122" xr:uid="{490C4DE5-8554-4FF5-A572-B7780166E9EA}"/>
    <cellStyle name="Normální 2 5" xfId="123" xr:uid="{5F6005BB-E28E-488E-888D-70E0ECA5DBF0}"/>
    <cellStyle name="Normální 3" xfId="124" xr:uid="{1D95FB42-3C97-4AFC-BF12-C9F281861128}"/>
    <cellStyle name="Normální 3 2" xfId="125" xr:uid="{B2350637-5233-42DF-B322-B348B78F423E}"/>
    <cellStyle name="Normální 3 3" xfId="126" xr:uid="{6D988E98-4DBF-40AC-A641-74F32A3B420F}"/>
    <cellStyle name="Normální 3 4" xfId="127" xr:uid="{D54BBD02-C734-4472-8179-75288E2DAC63}"/>
    <cellStyle name="Normální 3 5" xfId="128" xr:uid="{E60946A7-C97C-4FE9-B225-56C150B92B74}"/>
    <cellStyle name="Normální 3 6" xfId="129" xr:uid="{95A5E5B8-FF89-4D2D-AAAE-8B4A94E2291A}"/>
    <cellStyle name="Normální 4" xfId="130" xr:uid="{8D975117-DB15-48BE-B380-E95B8EC5A1CD}"/>
    <cellStyle name="Normální 4 2" xfId="131" xr:uid="{4B67EC17-608B-46AF-98D9-FFEAB21D661C}"/>
    <cellStyle name="Normální 4 2 2" xfId="132" xr:uid="{8EFC6E5B-39C8-4FE6-A5DC-0B28F7E785FF}"/>
    <cellStyle name="Normální 4 2 3" xfId="133" xr:uid="{1D0815B0-45D2-4DD0-ADF7-776474250887}"/>
    <cellStyle name="Normální 4 3" xfId="134" xr:uid="{D2EC3B63-CCE9-4EDE-A055-A8D7C1E7D92F}"/>
    <cellStyle name="Normální 5" xfId="135" xr:uid="{A0A6BB2B-E103-4F9C-9B26-FF5FC700BA71}"/>
    <cellStyle name="Normální 5 2" xfId="136" xr:uid="{7423AED8-CC02-407A-A6F4-77831624EC0E}"/>
    <cellStyle name="Normální 5 3" xfId="137" xr:uid="{A6DE472E-0EC6-4383-9065-8D9836026985}"/>
    <cellStyle name="Normální 6" xfId="138" xr:uid="{BF496072-E157-4081-AE3D-D794C581A0EF}"/>
    <cellStyle name="Normální 6 2" xfId="139" xr:uid="{D7815E1D-559A-4B47-928B-D83DE41CF204}"/>
    <cellStyle name="Normální 7" xfId="140" xr:uid="{B23AEEC7-8796-49BA-B199-0DDE0F4C3529}"/>
    <cellStyle name="Normální 8" xfId="141" xr:uid="{DF9B4C7B-3B80-456E-941B-0E2FB9CB393F}"/>
    <cellStyle name="Normální 8 2" xfId="142" xr:uid="{0E0648BC-9593-4C2E-847E-AED6BEE39A68}"/>
    <cellStyle name="Normální 8 3" xfId="143" xr:uid="{D9120998-2DE4-4E19-A553-BA326CB8E3F1}"/>
    <cellStyle name="Normální 8 4" xfId="144" xr:uid="{A8EE1DFC-F098-42A1-8DE8-65B273E3362E}"/>
    <cellStyle name="Normální 8 5" xfId="145" xr:uid="{E650305F-132C-485A-AABF-6CACD8353A50}"/>
    <cellStyle name="Normální 8 6" xfId="146" xr:uid="{BB09D962-B1C7-4054-B021-0CCD3781776E}"/>
    <cellStyle name="Normální 9" xfId="147" xr:uid="{8AAE0218-89D0-4EC4-96B5-7D70E5C9646B}"/>
    <cellStyle name="Normální 9 2" xfId="148" xr:uid="{D6563D28-0454-4847-B00E-F1F79A57399E}"/>
    <cellStyle name="Percent [2]" xfId="149" xr:uid="{8CAA23CE-0575-4BDF-BABD-4B441F127D0A}"/>
    <cellStyle name="Styl 1" xfId="150" xr:uid="{73C30139-E91A-4C43-B77A-D0E02BD19CB8}"/>
    <cellStyle name="subhead" xfId="151" xr:uid="{BA5CF026-54DE-4D43-B384-CC0BDA2652F8}"/>
    <cellStyle name="뒤에 오는 하이퍼링크" xfId="152" xr:uid="{9B40F9A6-461B-44BF-B3C8-7868F60339F5}"/>
    <cellStyle name="백분율 2" xfId="153" xr:uid="{F62C60A0-DB6A-4F3D-ADF4-52C978F2799E}"/>
    <cellStyle name="콤마 [0]_  종  합  " xfId="154" xr:uid="{47A55A3B-36C4-4185-99FB-AB43863FCEE1}"/>
    <cellStyle name="콤마_  종  합  " xfId="155" xr:uid="{1157CCC2-5A38-41CA-94AE-50B8690E2D50}"/>
    <cellStyle name="표준 2" xfId="156" xr:uid="{31862DEB-BAB8-44FE-95B5-14908FA791E6}"/>
    <cellStyle name="표준_7월가격인하(EU)(0620))_13593" xfId="157" xr:uid="{96B6B465-6C03-4A60-A0BD-A7D2D6696836}"/>
    <cellStyle name="標準_17&quot;, 20&quot; APCC" xfId="158" xr:uid="{7F816887-DCD5-435C-973C-59DE92D2F5A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03F484-0157-4303-86E7-4E219CD2462C}">
  <dimension ref="B5:E8"/>
  <sheetViews>
    <sheetView workbookViewId="0">
      <selection activeCell="C8" sqref="C8"/>
    </sheetView>
  </sheetViews>
  <sheetFormatPr defaultRowHeight="14.4"/>
  <cols>
    <col min="2" max="2" width="26.44140625" customWidth="1"/>
    <col min="3" max="3" width="20.21875" customWidth="1"/>
    <col min="4" max="4" width="18.21875" customWidth="1"/>
    <col min="5" max="5" width="20.88671875" customWidth="1"/>
  </cols>
  <sheetData>
    <row r="5" spans="2:5">
      <c r="B5" s="59" t="s">
        <v>2</v>
      </c>
      <c r="C5" s="59" t="s">
        <v>70</v>
      </c>
      <c r="D5" s="59" t="s">
        <v>11</v>
      </c>
      <c r="E5" s="59" t="s">
        <v>10</v>
      </c>
    </row>
    <row r="6" spans="2:5">
      <c r="B6" s="58" t="s">
        <v>71</v>
      </c>
      <c r="C6" s="61">
        <f>IT!D15</f>
        <v>0</v>
      </c>
      <c r="D6" s="61">
        <f>C6*0.21</f>
        <v>0</v>
      </c>
      <c r="E6" s="61">
        <f>D6+C6</f>
        <v>0</v>
      </c>
    </row>
    <row r="7" spans="2:5">
      <c r="B7" s="58" t="s">
        <v>72</v>
      </c>
      <c r="C7" s="61">
        <f>Nábytek!D33</f>
        <v>0</v>
      </c>
      <c r="D7" s="61">
        <f>C7*0.21</f>
        <v>0</v>
      </c>
      <c r="E7" s="61">
        <f>D7+C7</f>
        <v>0</v>
      </c>
    </row>
    <row r="8" spans="2:5">
      <c r="B8" s="60" t="s">
        <v>73</v>
      </c>
      <c r="C8" s="62">
        <f>C6+C7</f>
        <v>0</v>
      </c>
      <c r="D8" s="62">
        <f>D6+D7</f>
        <v>0</v>
      </c>
      <c r="E8" s="62">
        <f>E6+E7</f>
        <v>0</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3F286-02A8-4E2D-B159-25E989E8E9B4}">
  <dimension ref="A3:I17"/>
  <sheetViews>
    <sheetView zoomScaleNormal="100" workbookViewId="0">
      <selection activeCell="F10" sqref="F10"/>
    </sheetView>
  </sheetViews>
  <sheetFormatPr defaultColWidth="8.77734375" defaultRowHeight="14.4"/>
  <cols>
    <col min="2" max="2" width="16.33203125" customWidth="1"/>
    <col min="3" max="3" width="22.44140625" customWidth="1"/>
    <col min="4" max="4" width="72.6640625" customWidth="1"/>
    <col min="6" max="6" width="19.77734375" customWidth="1"/>
    <col min="7" max="7" width="20.44140625" customWidth="1"/>
    <col min="8" max="8" width="21.44140625" customWidth="1"/>
    <col min="9" max="9" width="26.77734375" customWidth="1"/>
  </cols>
  <sheetData>
    <row r="3" spans="1:9" ht="28.2" customHeight="1">
      <c r="A3" s="69" t="s">
        <v>16</v>
      </c>
      <c r="B3" s="69"/>
      <c r="C3" s="69"/>
      <c r="D3" s="69"/>
      <c r="E3" s="69"/>
      <c r="F3" s="69"/>
      <c r="G3" s="69"/>
      <c r="H3" s="69"/>
      <c r="I3" s="69"/>
    </row>
    <row r="4" spans="1:9" ht="44.7" customHeight="1">
      <c r="A4" s="70" t="s">
        <v>9</v>
      </c>
      <c r="B4" s="70"/>
      <c r="C4" s="70"/>
      <c r="D4" s="70"/>
      <c r="E4" s="70"/>
      <c r="F4" s="70"/>
      <c r="G4" s="70"/>
      <c r="H4" s="70"/>
      <c r="I4" s="70"/>
    </row>
    <row r="6" spans="1:9" ht="27.6">
      <c r="A6" s="2" t="s">
        <v>0</v>
      </c>
      <c r="B6" s="2" t="s">
        <v>1</v>
      </c>
      <c r="C6" s="2" t="s">
        <v>2</v>
      </c>
      <c r="D6" s="2" t="s">
        <v>13</v>
      </c>
      <c r="E6" s="2" t="s">
        <v>3</v>
      </c>
      <c r="F6" s="3" t="s">
        <v>4</v>
      </c>
      <c r="G6" s="3" t="s">
        <v>5</v>
      </c>
      <c r="H6" s="3" t="s">
        <v>6</v>
      </c>
      <c r="I6" s="6" t="s">
        <v>15</v>
      </c>
    </row>
    <row r="7" spans="1:9" ht="255" customHeight="1">
      <c r="A7" s="14">
        <v>1</v>
      </c>
      <c r="B7" s="15" t="s">
        <v>14</v>
      </c>
      <c r="C7" s="16" t="s">
        <v>17</v>
      </c>
      <c r="D7" s="17" t="s">
        <v>18</v>
      </c>
      <c r="E7" s="18">
        <v>1</v>
      </c>
      <c r="F7" s="8"/>
      <c r="G7" s="9">
        <f>E7*F7</f>
        <v>0</v>
      </c>
      <c r="H7" s="9">
        <f>G7*1.21</f>
        <v>0</v>
      </c>
      <c r="I7" s="19"/>
    </row>
    <row r="8" spans="1:9" ht="190.95" customHeight="1">
      <c r="A8" s="20">
        <v>2</v>
      </c>
      <c r="B8" s="15" t="s">
        <v>14</v>
      </c>
      <c r="C8" s="21" t="s">
        <v>19</v>
      </c>
      <c r="D8" s="22" t="s">
        <v>23</v>
      </c>
      <c r="E8" s="18">
        <v>1</v>
      </c>
      <c r="F8" s="10"/>
      <c r="G8" s="11">
        <v>0</v>
      </c>
      <c r="H8" s="11">
        <v>0</v>
      </c>
      <c r="I8" s="23"/>
    </row>
    <row r="9" spans="1:9" ht="184.05" customHeight="1">
      <c r="A9" s="14">
        <v>3</v>
      </c>
      <c r="B9" s="15" t="s">
        <v>20</v>
      </c>
      <c r="C9" s="21" t="s">
        <v>19</v>
      </c>
      <c r="D9" s="22" t="s">
        <v>23</v>
      </c>
      <c r="E9" s="18">
        <v>1</v>
      </c>
      <c r="F9" s="12"/>
      <c r="G9" s="13">
        <f t="shared" ref="G9:G10" si="0">E9*F9</f>
        <v>0</v>
      </c>
      <c r="H9" s="13">
        <f t="shared" ref="H9:H10" si="1">G9*1.21</f>
        <v>0</v>
      </c>
      <c r="I9" s="23"/>
    </row>
    <row r="10" spans="1:9" ht="222" customHeight="1">
      <c r="A10" s="14">
        <v>4</v>
      </c>
      <c r="B10" s="15" t="s">
        <v>20</v>
      </c>
      <c r="C10" s="16" t="s">
        <v>21</v>
      </c>
      <c r="D10" s="17" t="s">
        <v>22</v>
      </c>
      <c r="E10" s="18">
        <v>1</v>
      </c>
      <c r="F10" s="12"/>
      <c r="G10" s="13">
        <f t="shared" si="0"/>
        <v>0</v>
      </c>
      <c r="H10" s="13">
        <f t="shared" si="1"/>
        <v>0</v>
      </c>
      <c r="I10" s="23"/>
    </row>
    <row r="11" spans="1:9">
      <c r="F11" s="5" t="s">
        <v>7</v>
      </c>
      <c r="G11" s="1">
        <f>SUM(G7:G10)</f>
        <v>0</v>
      </c>
      <c r="H11" s="1">
        <f>SUM(H7:H10)</f>
        <v>0</v>
      </c>
      <c r="I11" s="7"/>
    </row>
    <row r="12" spans="1:9">
      <c r="B12" s="65" t="s">
        <v>8</v>
      </c>
      <c r="C12" s="65"/>
      <c r="D12" s="65"/>
    </row>
    <row r="14" spans="1:9">
      <c r="B14" s="66" t="s">
        <v>12</v>
      </c>
      <c r="C14" s="67"/>
      <c r="D14" s="68"/>
    </row>
    <row r="15" spans="1:9">
      <c r="B15" s="71" t="s">
        <v>5</v>
      </c>
      <c r="C15" s="72"/>
      <c r="D15" s="4">
        <f>G11</f>
        <v>0</v>
      </c>
    </row>
    <row r="16" spans="1:9">
      <c r="B16" s="71" t="s">
        <v>11</v>
      </c>
      <c r="C16" s="72"/>
      <c r="D16" s="4">
        <f>D17-D15</f>
        <v>0</v>
      </c>
    </row>
    <row r="17" spans="2:4">
      <c r="B17" s="63" t="s">
        <v>10</v>
      </c>
      <c r="C17" s="64"/>
      <c r="D17" s="4">
        <f>H11</f>
        <v>0</v>
      </c>
    </row>
  </sheetData>
  <protectedRanges>
    <protectedRange sqref="F7:F10" name="Oblast1"/>
  </protectedRanges>
  <mergeCells count="7">
    <mergeCell ref="B17:C17"/>
    <mergeCell ref="B12:D12"/>
    <mergeCell ref="B14:D14"/>
    <mergeCell ref="A3:I3"/>
    <mergeCell ref="A4:I4"/>
    <mergeCell ref="B15:C15"/>
    <mergeCell ref="B16:C16"/>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7EEE12-53B4-45CA-B3C7-1AC2544D5CD9}">
  <dimension ref="A3:H48"/>
  <sheetViews>
    <sheetView tabSelected="1" topLeftCell="A19" zoomScaleNormal="100" workbookViewId="0">
      <selection activeCell="K7" sqref="K7"/>
    </sheetView>
  </sheetViews>
  <sheetFormatPr defaultColWidth="8.77734375" defaultRowHeight="14.4"/>
  <cols>
    <col min="2" max="2" width="16.33203125" customWidth="1"/>
    <col min="3" max="3" width="32.77734375" style="24" customWidth="1"/>
    <col min="4" max="4" width="72.6640625" customWidth="1"/>
    <col min="5" max="5" width="8.77734375" style="24"/>
    <col min="6" max="6" width="17.6640625" customWidth="1"/>
    <col min="7" max="7" width="20.44140625" customWidth="1"/>
    <col min="8" max="8" width="19.6640625" customWidth="1"/>
  </cols>
  <sheetData>
    <row r="3" spans="1:8" ht="28.2" customHeight="1">
      <c r="A3" s="69" t="s">
        <v>69</v>
      </c>
      <c r="B3" s="69"/>
      <c r="C3" s="69"/>
      <c r="D3" s="69"/>
      <c r="E3" s="69"/>
      <c r="F3" s="69"/>
      <c r="G3" s="69"/>
      <c r="H3" s="69"/>
    </row>
    <row r="4" spans="1:8" ht="44.7" customHeight="1">
      <c r="A4" s="70" t="s">
        <v>9</v>
      </c>
      <c r="B4" s="70"/>
      <c r="C4" s="70"/>
      <c r="D4" s="70"/>
      <c r="E4" s="70"/>
      <c r="F4" s="70"/>
      <c r="G4" s="70"/>
      <c r="H4" s="70"/>
    </row>
    <row r="6" spans="1:8" ht="21" customHeight="1">
      <c r="A6" s="2" t="s">
        <v>0</v>
      </c>
      <c r="B6" s="2" t="s">
        <v>1</v>
      </c>
      <c r="C6" s="2" t="s">
        <v>2</v>
      </c>
      <c r="D6" s="2" t="s">
        <v>13</v>
      </c>
      <c r="E6" s="2" t="s">
        <v>3</v>
      </c>
      <c r="F6" s="3" t="s">
        <v>4</v>
      </c>
      <c r="G6" s="3" t="s">
        <v>5</v>
      </c>
      <c r="H6" s="3" t="s">
        <v>6</v>
      </c>
    </row>
    <row r="7" spans="1:8" ht="37.049999999999997" customHeight="1">
      <c r="A7" s="53">
        <v>1</v>
      </c>
      <c r="B7" s="51" t="s">
        <v>14</v>
      </c>
      <c r="C7" s="55" t="s">
        <v>68</v>
      </c>
      <c r="D7" s="50" t="s">
        <v>67</v>
      </c>
      <c r="E7" s="49">
        <v>1</v>
      </c>
      <c r="F7" s="57"/>
      <c r="G7" s="56">
        <f t="shared" ref="G7:G28" si="0">E7*F7</f>
        <v>0</v>
      </c>
      <c r="H7" s="56">
        <f t="shared" ref="H7:H28" si="1">G7*1.21</f>
        <v>0</v>
      </c>
    </row>
    <row r="8" spans="1:8" ht="52.95" customHeight="1">
      <c r="A8" s="52">
        <v>2</v>
      </c>
      <c r="B8" s="51" t="s">
        <v>14</v>
      </c>
      <c r="C8" s="49" t="s">
        <v>66</v>
      </c>
      <c r="D8" s="50" t="s">
        <v>65</v>
      </c>
      <c r="E8" s="49">
        <v>1</v>
      </c>
      <c r="F8" s="54"/>
      <c r="G8" s="1">
        <f t="shared" si="0"/>
        <v>0</v>
      </c>
      <c r="H8" s="1">
        <f t="shared" si="1"/>
        <v>0</v>
      </c>
    </row>
    <row r="9" spans="1:8" ht="84" customHeight="1">
      <c r="A9" s="53">
        <v>3</v>
      </c>
      <c r="B9" s="51" t="s">
        <v>14</v>
      </c>
      <c r="C9" s="55" t="s">
        <v>64</v>
      </c>
      <c r="D9" s="50" t="s">
        <v>63</v>
      </c>
      <c r="E9" s="49">
        <v>18</v>
      </c>
      <c r="F9" s="54"/>
      <c r="G9" s="1">
        <f t="shared" si="0"/>
        <v>0</v>
      </c>
      <c r="H9" s="1">
        <f t="shared" si="1"/>
        <v>0</v>
      </c>
    </row>
    <row r="10" spans="1:8" ht="40.049999999999997" customHeight="1">
      <c r="A10" s="53">
        <v>4</v>
      </c>
      <c r="B10" s="51" t="s">
        <v>14</v>
      </c>
      <c r="C10" s="49" t="s">
        <v>62</v>
      </c>
      <c r="D10" s="50" t="s">
        <v>61</v>
      </c>
      <c r="E10" s="49">
        <v>2</v>
      </c>
      <c r="F10" s="54"/>
      <c r="G10" s="1">
        <f t="shared" si="0"/>
        <v>0</v>
      </c>
      <c r="H10" s="1">
        <f t="shared" si="1"/>
        <v>0</v>
      </c>
    </row>
    <row r="11" spans="1:8" ht="34.950000000000003" customHeight="1">
      <c r="A11" s="52">
        <v>5</v>
      </c>
      <c r="B11" s="51" t="s">
        <v>14</v>
      </c>
      <c r="C11" s="49" t="s">
        <v>60</v>
      </c>
      <c r="D11" s="50" t="s">
        <v>59</v>
      </c>
      <c r="E11" s="49">
        <v>48</v>
      </c>
      <c r="F11" s="54"/>
      <c r="G11" s="1">
        <f t="shared" si="0"/>
        <v>0</v>
      </c>
      <c r="H11" s="1">
        <f t="shared" si="1"/>
        <v>0</v>
      </c>
    </row>
    <row r="12" spans="1:8" ht="82.2" customHeight="1">
      <c r="A12" s="53">
        <v>6</v>
      </c>
      <c r="B12" s="51" t="s">
        <v>14</v>
      </c>
      <c r="C12" s="55" t="s">
        <v>58</v>
      </c>
      <c r="D12" s="50" t="s">
        <v>57</v>
      </c>
      <c r="E12" s="49">
        <v>3</v>
      </c>
      <c r="F12" s="54"/>
      <c r="G12" s="1">
        <f t="shared" si="0"/>
        <v>0</v>
      </c>
      <c r="H12" s="1">
        <f t="shared" si="1"/>
        <v>0</v>
      </c>
    </row>
    <row r="13" spans="1:8" ht="30" customHeight="1">
      <c r="A13" s="53">
        <v>7</v>
      </c>
      <c r="B13" s="51" t="s">
        <v>14</v>
      </c>
      <c r="C13" s="49" t="s">
        <v>56</v>
      </c>
      <c r="D13" s="50" t="s">
        <v>55</v>
      </c>
      <c r="E13" s="49">
        <v>3</v>
      </c>
      <c r="F13" s="54"/>
      <c r="G13" s="39">
        <f t="shared" si="0"/>
        <v>0</v>
      </c>
      <c r="H13" s="39">
        <f t="shared" si="1"/>
        <v>0</v>
      </c>
    </row>
    <row r="14" spans="1:8" ht="40.049999999999997" customHeight="1">
      <c r="A14" s="52">
        <v>8</v>
      </c>
      <c r="B14" s="51" t="s">
        <v>14</v>
      </c>
      <c r="C14" s="49" t="s">
        <v>34</v>
      </c>
      <c r="D14" s="50" t="s">
        <v>33</v>
      </c>
      <c r="E14" s="49">
        <v>5</v>
      </c>
      <c r="F14" s="54"/>
      <c r="G14" s="39">
        <f t="shared" si="0"/>
        <v>0</v>
      </c>
      <c r="H14" s="39">
        <f t="shared" si="1"/>
        <v>0</v>
      </c>
    </row>
    <row r="15" spans="1:8" ht="40.950000000000003" customHeight="1">
      <c r="A15" s="53">
        <v>9</v>
      </c>
      <c r="B15" s="51" t="s">
        <v>14</v>
      </c>
      <c r="C15" s="49" t="s">
        <v>54</v>
      </c>
      <c r="D15" s="50" t="s">
        <v>52</v>
      </c>
      <c r="E15" s="49">
        <v>3</v>
      </c>
      <c r="F15" s="54"/>
      <c r="G15" s="39">
        <f t="shared" si="0"/>
        <v>0</v>
      </c>
      <c r="H15" s="39">
        <f t="shared" si="1"/>
        <v>0</v>
      </c>
    </row>
    <row r="16" spans="1:8" ht="40.950000000000003" customHeight="1">
      <c r="A16" s="53">
        <v>10</v>
      </c>
      <c r="B16" s="51" t="s">
        <v>14</v>
      </c>
      <c r="C16" s="49" t="s">
        <v>53</v>
      </c>
      <c r="D16" s="50" t="s">
        <v>52</v>
      </c>
      <c r="E16" s="49">
        <v>2</v>
      </c>
      <c r="F16" s="40"/>
      <c r="G16" s="39">
        <f t="shared" si="0"/>
        <v>0</v>
      </c>
      <c r="H16" s="39">
        <f t="shared" si="1"/>
        <v>0</v>
      </c>
    </row>
    <row r="17" spans="1:8" ht="37.950000000000003" customHeight="1">
      <c r="A17" s="52">
        <v>11</v>
      </c>
      <c r="B17" s="51" t="s">
        <v>14</v>
      </c>
      <c r="C17" s="49" t="s">
        <v>36</v>
      </c>
      <c r="D17" s="50" t="s">
        <v>51</v>
      </c>
      <c r="E17" s="49">
        <v>3</v>
      </c>
      <c r="F17" s="40"/>
      <c r="G17" s="39">
        <f t="shared" si="0"/>
        <v>0</v>
      </c>
      <c r="H17" s="39">
        <f t="shared" si="1"/>
        <v>0</v>
      </c>
    </row>
    <row r="18" spans="1:8" ht="43.05" customHeight="1">
      <c r="A18" s="53">
        <v>12</v>
      </c>
      <c r="B18" s="51" t="s">
        <v>14</v>
      </c>
      <c r="C18" s="49" t="s">
        <v>36</v>
      </c>
      <c r="D18" s="50" t="s">
        <v>35</v>
      </c>
      <c r="E18" s="49">
        <v>3</v>
      </c>
      <c r="F18" s="40"/>
      <c r="G18" s="39">
        <f t="shared" si="0"/>
        <v>0</v>
      </c>
      <c r="H18" s="39">
        <f t="shared" si="1"/>
        <v>0</v>
      </c>
    </row>
    <row r="19" spans="1:8" ht="40.049999999999997" customHeight="1">
      <c r="A19" s="53">
        <v>13</v>
      </c>
      <c r="B19" s="51" t="s">
        <v>14</v>
      </c>
      <c r="C19" s="49" t="s">
        <v>50</v>
      </c>
      <c r="D19" s="50" t="s">
        <v>49</v>
      </c>
      <c r="E19" s="49">
        <v>1</v>
      </c>
      <c r="F19" s="40"/>
      <c r="G19" s="39">
        <f t="shared" si="0"/>
        <v>0</v>
      </c>
      <c r="H19" s="39">
        <f t="shared" si="1"/>
        <v>0</v>
      </c>
    </row>
    <row r="20" spans="1:8" ht="54" customHeight="1">
      <c r="A20" s="52">
        <v>14</v>
      </c>
      <c r="B20" s="51" t="s">
        <v>14</v>
      </c>
      <c r="C20" s="49" t="s">
        <v>48</v>
      </c>
      <c r="D20" s="50" t="s">
        <v>47</v>
      </c>
      <c r="E20" s="49">
        <v>10</v>
      </c>
      <c r="F20" s="40"/>
      <c r="G20" s="39">
        <f t="shared" si="0"/>
        <v>0</v>
      </c>
      <c r="H20" s="39">
        <f t="shared" si="1"/>
        <v>0</v>
      </c>
    </row>
    <row r="21" spans="1:8" ht="54" customHeight="1">
      <c r="A21" s="48">
        <v>15</v>
      </c>
      <c r="B21" s="47" t="s">
        <v>20</v>
      </c>
      <c r="C21" s="45" t="s">
        <v>46</v>
      </c>
      <c r="D21" s="46" t="s">
        <v>45</v>
      </c>
      <c r="E21" s="45">
        <v>8</v>
      </c>
      <c r="F21" s="40"/>
      <c r="G21" s="39">
        <f t="shared" si="0"/>
        <v>0</v>
      </c>
      <c r="H21" s="39">
        <f t="shared" si="1"/>
        <v>0</v>
      </c>
    </row>
    <row r="22" spans="1:8" ht="37.950000000000003" customHeight="1">
      <c r="A22" s="48">
        <v>16</v>
      </c>
      <c r="B22" s="47" t="s">
        <v>20</v>
      </c>
      <c r="C22" s="45" t="s">
        <v>44</v>
      </c>
      <c r="D22" s="46" t="s">
        <v>43</v>
      </c>
      <c r="E22" s="45">
        <v>16</v>
      </c>
      <c r="F22" s="40"/>
      <c r="G22" s="39">
        <f t="shared" si="0"/>
        <v>0</v>
      </c>
      <c r="H22" s="39">
        <f t="shared" si="1"/>
        <v>0</v>
      </c>
    </row>
    <row r="23" spans="1:8" ht="67.05" customHeight="1">
      <c r="A23" s="48">
        <v>17</v>
      </c>
      <c r="B23" s="47" t="s">
        <v>20</v>
      </c>
      <c r="C23" s="45" t="s">
        <v>42</v>
      </c>
      <c r="D23" s="46" t="s">
        <v>41</v>
      </c>
      <c r="E23" s="45">
        <v>1</v>
      </c>
      <c r="F23" s="40"/>
      <c r="G23" s="39">
        <f t="shared" si="0"/>
        <v>0</v>
      </c>
      <c r="H23" s="39">
        <f t="shared" si="1"/>
        <v>0</v>
      </c>
    </row>
    <row r="24" spans="1:8" ht="37.049999999999997" customHeight="1">
      <c r="A24" s="48">
        <v>18</v>
      </c>
      <c r="B24" s="47" t="s">
        <v>20</v>
      </c>
      <c r="C24" s="45" t="s">
        <v>40</v>
      </c>
      <c r="D24" s="46" t="s">
        <v>39</v>
      </c>
      <c r="E24" s="45">
        <v>1</v>
      </c>
      <c r="F24" s="40"/>
      <c r="G24" s="39">
        <f t="shared" si="0"/>
        <v>0</v>
      </c>
      <c r="H24" s="39">
        <f t="shared" si="1"/>
        <v>0</v>
      </c>
    </row>
    <row r="25" spans="1:8" ht="67.95" customHeight="1">
      <c r="A25" s="48">
        <v>19</v>
      </c>
      <c r="B25" s="47" t="s">
        <v>20</v>
      </c>
      <c r="C25" s="45" t="s">
        <v>38</v>
      </c>
      <c r="D25" s="46" t="s">
        <v>37</v>
      </c>
      <c r="E25" s="45">
        <v>1</v>
      </c>
      <c r="F25" s="40"/>
      <c r="G25" s="39">
        <f t="shared" si="0"/>
        <v>0</v>
      </c>
      <c r="H25" s="39">
        <f t="shared" si="1"/>
        <v>0</v>
      </c>
    </row>
    <row r="26" spans="1:8" ht="39" customHeight="1">
      <c r="A26" s="48">
        <v>20</v>
      </c>
      <c r="B26" s="47" t="s">
        <v>20</v>
      </c>
      <c r="C26" s="45" t="s">
        <v>36</v>
      </c>
      <c r="D26" s="46" t="s">
        <v>35</v>
      </c>
      <c r="E26" s="45">
        <v>1</v>
      </c>
      <c r="F26" s="40"/>
      <c r="G26" s="39">
        <f t="shared" si="0"/>
        <v>0</v>
      </c>
      <c r="H26" s="39">
        <f t="shared" si="1"/>
        <v>0</v>
      </c>
    </row>
    <row r="27" spans="1:8" ht="25.95" customHeight="1">
      <c r="A27" s="48">
        <v>21</v>
      </c>
      <c r="B27" s="47" t="s">
        <v>20</v>
      </c>
      <c r="C27" s="45" t="s">
        <v>34</v>
      </c>
      <c r="D27" s="46" t="s">
        <v>33</v>
      </c>
      <c r="E27" s="45">
        <v>3</v>
      </c>
      <c r="F27" s="40"/>
      <c r="G27" s="39">
        <f t="shared" si="0"/>
        <v>0</v>
      </c>
      <c r="H27" s="39">
        <f t="shared" si="1"/>
        <v>0</v>
      </c>
    </row>
    <row r="28" spans="1:8" ht="27" customHeight="1">
      <c r="A28" s="44">
        <v>22</v>
      </c>
      <c r="B28" s="43"/>
      <c r="C28" s="41" t="s">
        <v>32</v>
      </c>
      <c r="D28" s="42" t="s">
        <v>31</v>
      </c>
      <c r="E28" s="41">
        <v>1</v>
      </c>
      <c r="F28" s="40"/>
      <c r="G28" s="39">
        <f t="shared" si="0"/>
        <v>0</v>
      </c>
      <c r="H28" s="39">
        <f t="shared" si="1"/>
        <v>0</v>
      </c>
    </row>
    <row r="29" spans="1:8">
      <c r="E29" s="32"/>
      <c r="F29" s="38" t="s">
        <v>7</v>
      </c>
      <c r="G29" s="1">
        <f>SUM(G7:G28)</f>
        <v>0</v>
      </c>
      <c r="H29" s="1">
        <f>SUM(H7:H28)</f>
        <v>0</v>
      </c>
    </row>
    <row r="30" spans="1:8">
      <c r="B30" s="65" t="s">
        <v>8</v>
      </c>
      <c r="C30" s="65"/>
      <c r="D30" s="65"/>
      <c r="E30" s="32"/>
    </row>
    <row r="31" spans="1:8" ht="15.6">
      <c r="E31" s="37"/>
    </row>
    <row r="32" spans="1:8">
      <c r="B32" s="66" t="s">
        <v>12</v>
      </c>
      <c r="C32" s="67"/>
      <c r="D32" s="67"/>
      <c r="E32" s="32"/>
    </row>
    <row r="33" spans="1:5">
      <c r="B33" s="71" t="s">
        <v>5</v>
      </c>
      <c r="C33" s="72"/>
      <c r="D33" s="36">
        <f>G29</f>
        <v>0</v>
      </c>
      <c r="E33" s="32"/>
    </row>
    <row r="34" spans="1:5">
      <c r="B34" s="71" t="s">
        <v>11</v>
      </c>
      <c r="C34" s="72"/>
      <c r="D34" s="36">
        <f>D35-D33</f>
        <v>0</v>
      </c>
      <c r="E34" s="32"/>
    </row>
    <row r="35" spans="1:5">
      <c r="B35" s="63" t="s">
        <v>10</v>
      </c>
      <c r="C35" s="64"/>
      <c r="D35" s="36">
        <f>H29</f>
        <v>0</v>
      </c>
      <c r="E35" s="32"/>
    </row>
    <row r="36" spans="1:5">
      <c r="E36" s="32"/>
    </row>
    <row r="37" spans="1:5" ht="15" thickBot="1">
      <c r="E37" s="32"/>
    </row>
    <row r="38" spans="1:5" ht="21">
      <c r="B38" s="35" t="s">
        <v>30</v>
      </c>
      <c r="C38" s="34"/>
      <c r="D38" s="33"/>
      <c r="E38" s="32"/>
    </row>
    <row r="39" spans="1:5">
      <c r="B39" s="31" t="s">
        <v>29</v>
      </c>
      <c r="C39" s="26"/>
      <c r="D39" s="30"/>
      <c r="E39" s="32"/>
    </row>
    <row r="40" spans="1:5">
      <c r="B40" s="31" t="s">
        <v>28</v>
      </c>
      <c r="C40" s="26"/>
      <c r="D40" s="30"/>
      <c r="E40" s="32"/>
    </row>
    <row r="41" spans="1:5">
      <c r="B41" s="31" t="s">
        <v>27</v>
      </c>
      <c r="C41" s="26"/>
      <c r="D41" s="30"/>
    </row>
    <row r="42" spans="1:5">
      <c r="B42" s="31" t="s">
        <v>26</v>
      </c>
      <c r="C42" s="26"/>
      <c r="D42" s="30"/>
    </row>
    <row r="43" spans="1:5" ht="15" thickBot="1">
      <c r="B43" s="29" t="s">
        <v>25</v>
      </c>
      <c r="C43" s="28"/>
      <c r="D43" s="27"/>
    </row>
    <row r="44" spans="1:5">
      <c r="A44" s="25"/>
      <c r="B44" s="24" t="s">
        <v>24</v>
      </c>
      <c r="C44" s="26"/>
      <c r="D44" s="25"/>
    </row>
    <row r="45" spans="1:5">
      <c r="A45" s="25"/>
      <c r="B45" s="24"/>
      <c r="C45" s="26"/>
      <c r="D45" s="25"/>
    </row>
    <row r="46" spans="1:5">
      <c r="A46" s="25"/>
      <c r="B46" s="24"/>
      <c r="C46" s="26"/>
      <c r="D46" s="25"/>
    </row>
    <row r="47" spans="1:5">
      <c r="A47" s="25"/>
      <c r="B47" s="24"/>
      <c r="C47" s="26"/>
      <c r="D47" s="25"/>
    </row>
    <row r="48" spans="1:5">
      <c r="B48" s="24"/>
    </row>
  </sheetData>
  <protectedRanges>
    <protectedRange sqref="F7:F28" name="Oblast1"/>
  </protectedRanges>
  <mergeCells count="7">
    <mergeCell ref="B35:C35"/>
    <mergeCell ref="B30:D30"/>
    <mergeCell ref="B32:D32"/>
    <mergeCell ref="A3:H3"/>
    <mergeCell ref="A4:H4"/>
    <mergeCell ref="B33:C33"/>
    <mergeCell ref="B34:C34"/>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Listy</vt:lpstr>
      </vt:variant>
      <vt:variant>
        <vt:i4>3</vt:i4>
      </vt:variant>
    </vt:vector>
  </HeadingPairs>
  <TitlesOfParts>
    <vt:vector size="3" baseType="lpstr">
      <vt:lpstr>Souhrn</vt:lpstr>
      <vt:lpstr>IT</vt:lpstr>
      <vt:lpstr>Nábytek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2023-04-03T07:26:36Z</dcterms:created>
  <dcterms:modified xsi:type="dcterms:W3CDTF">2025-01-20T07:53:24Z</dcterms:modified>
</cp:coreProperties>
</file>